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nmenguy2\OneDrive - Université de Franche-Comté (univ-fcomte.fr)\Documents\Travaux\Ménage\Appel d'offres janvier 2024\"/>
    </mc:Choice>
  </mc:AlternateContent>
  <xr:revisionPtr revIDLastSave="0" documentId="13_ncr:1_{767C5170-ADAE-4797-82F2-37C7E2A7748D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UFR STAPS 2023-2024" sheetId="1" r:id="rId1"/>
    <sheet name="Feuil1" sheetId="4" state="hidden" r:id="rId2"/>
    <sheet name="Feuil2" sheetId="5" state="hidden" r:id="rId3"/>
    <sheet name="a la demande" sheetId="2" state="hidden" r:id="rId4"/>
  </sheets>
  <definedNames>
    <definedName name="_xlnm.Print_Area" localSheetId="0">'UFR STAPS 2023-2024'!$A$1:$G$179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M36" i="4"/>
  <c r="N36" i="4"/>
  <c r="N32" i="4"/>
  <c r="N33" i="4" s="1"/>
  <c r="N34" i="4" s="1"/>
  <c r="M32" i="4"/>
  <c r="M33" i="4" s="1"/>
  <c r="M34" i="4" s="1"/>
  <c r="L32" i="4"/>
  <c r="L33" i="4" s="1"/>
  <c r="O162" i="4"/>
  <c r="P162" i="4" s="1"/>
  <c r="N162" i="4"/>
  <c r="O161" i="4"/>
  <c r="P161" i="4" s="1"/>
  <c r="N161" i="4"/>
  <c r="O160" i="4"/>
  <c r="P160" i="4" s="1"/>
  <c r="N160" i="4"/>
  <c r="O159" i="4"/>
  <c r="N159" i="4"/>
  <c r="O158" i="4"/>
  <c r="P158" i="4" s="1"/>
  <c r="N158" i="4"/>
  <c r="O157" i="4"/>
  <c r="P157" i="4" s="1"/>
  <c r="N157" i="4"/>
  <c r="O156" i="4"/>
  <c r="P156" i="4" s="1"/>
  <c r="N156" i="4"/>
  <c r="O155" i="4"/>
  <c r="P155" i="4" s="1"/>
  <c r="N155" i="4"/>
  <c r="O154" i="4"/>
  <c r="P154" i="4" s="1"/>
  <c r="N154" i="4"/>
  <c r="O153" i="4"/>
  <c r="P153" i="4" s="1"/>
  <c r="N153" i="4"/>
  <c r="O152" i="4"/>
  <c r="P152" i="4" s="1"/>
  <c r="N152" i="4"/>
  <c r="O151" i="4"/>
  <c r="P151" i="4" s="1"/>
  <c r="N151" i="4"/>
  <c r="P150" i="4"/>
  <c r="O150" i="4"/>
  <c r="N150" i="4"/>
  <c r="O149" i="4"/>
  <c r="P149" i="4" s="1"/>
  <c r="N149" i="4"/>
  <c r="O148" i="4"/>
  <c r="N148" i="4"/>
  <c r="O147" i="4"/>
  <c r="N147" i="4"/>
  <c r="O146" i="4"/>
  <c r="N146" i="4"/>
  <c r="O145" i="4"/>
  <c r="N145" i="4"/>
  <c r="O144" i="4"/>
  <c r="N144" i="4"/>
  <c r="O143" i="4"/>
  <c r="N143" i="4"/>
  <c r="O142" i="4"/>
  <c r="N142" i="4"/>
  <c r="O141" i="4"/>
  <c r="N141" i="4"/>
  <c r="O140" i="4"/>
  <c r="N140" i="4"/>
  <c r="N163" i="4" s="1"/>
  <c r="O139" i="4"/>
  <c r="N139" i="4"/>
  <c r="O138" i="4"/>
  <c r="P138" i="4" s="1"/>
  <c r="N138" i="4"/>
  <c r="O137" i="4"/>
  <c r="P137" i="4" s="1"/>
  <c r="N137" i="4"/>
  <c r="O136" i="4"/>
  <c r="P136" i="4" s="1"/>
  <c r="N136" i="4"/>
  <c r="O135" i="4"/>
  <c r="P135" i="4" s="1"/>
  <c r="N135" i="4"/>
  <c r="O134" i="4"/>
  <c r="P134" i="4" s="1"/>
  <c r="N134" i="4"/>
  <c r="O133" i="4"/>
  <c r="N133" i="4"/>
  <c r="O132" i="4"/>
  <c r="N132" i="4"/>
  <c r="O124" i="4"/>
  <c r="P124" i="4" s="1"/>
  <c r="N124" i="4"/>
  <c r="O121" i="4"/>
  <c r="P121" i="4" s="1"/>
  <c r="N121" i="4"/>
  <c r="O120" i="4"/>
  <c r="P120" i="4" s="1"/>
  <c r="N120" i="4"/>
  <c r="O119" i="4"/>
  <c r="P119" i="4" s="1"/>
  <c r="N119" i="4"/>
  <c r="O118" i="4"/>
  <c r="P118" i="4" s="1"/>
  <c r="N118" i="4"/>
  <c r="O109" i="4"/>
  <c r="P109" i="4" s="1"/>
  <c r="N109" i="4"/>
  <c r="O108" i="4"/>
  <c r="P108" i="4" s="1"/>
  <c r="N108" i="4"/>
  <c r="O107" i="4"/>
  <c r="P107" i="4" s="1"/>
  <c r="N107" i="4"/>
  <c r="O106" i="4"/>
  <c r="P106" i="4" s="1"/>
  <c r="N106" i="4"/>
  <c r="O105" i="4"/>
  <c r="P105" i="4" s="1"/>
  <c r="N105" i="4"/>
  <c r="O103" i="4"/>
  <c r="P103" i="4" s="1"/>
  <c r="N103" i="4"/>
  <c r="O102" i="4"/>
  <c r="P102" i="4" s="1"/>
  <c r="N102" i="4"/>
  <c r="O101" i="4"/>
  <c r="P101" i="4" s="1"/>
  <c r="N101" i="4"/>
  <c r="O100" i="4"/>
  <c r="P100" i="4" s="1"/>
  <c r="N100" i="4"/>
  <c r="P92" i="4"/>
  <c r="O91" i="4"/>
  <c r="N91" i="4"/>
  <c r="O90" i="4"/>
  <c r="N90" i="4"/>
  <c r="O89" i="4"/>
  <c r="N89" i="4"/>
  <c r="O88" i="4"/>
  <c r="N88" i="4"/>
  <c r="O87" i="4"/>
  <c r="N87" i="4"/>
  <c r="O86" i="4"/>
  <c r="N86" i="4"/>
  <c r="O85" i="4"/>
  <c r="N85" i="4"/>
  <c r="O84" i="4"/>
  <c r="N84" i="4"/>
  <c r="O82" i="4"/>
  <c r="N82" i="4"/>
  <c r="O81" i="4"/>
  <c r="N81" i="4"/>
  <c r="O80" i="4"/>
  <c r="N80" i="4"/>
  <c r="O79" i="4"/>
  <c r="N79" i="4"/>
  <c r="O78" i="4"/>
  <c r="N78" i="4"/>
  <c r="O77" i="4"/>
  <c r="N77" i="4"/>
  <c r="O65" i="4"/>
  <c r="P65" i="4" s="1"/>
  <c r="N65" i="4"/>
  <c r="O64" i="4"/>
  <c r="O63" i="4"/>
  <c r="O62" i="4"/>
  <c r="O61" i="4"/>
  <c r="O60" i="4"/>
  <c r="O59" i="4"/>
  <c r="O58" i="4"/>
  <c r="O57" i="4"/>
  <c r="P57" i="4" s="1"/>
  <c r="N57" i="4"/>
  <c r="O56" i="4"/>
  <c r="P56" i="4" s="1"/>
  <c r="N56" i="4"/>
  <c r="O55" i="4"/>
  <c r="P55" i="4" s="1"/>
  <c r="N55" i="4"/>
  <c r="O54" i="4"/>
  <c r="P54" i="4" s="1"/>
  <c r="N54" i="4"/>
  <c r="O53" i="4"/>
  <c r="P53" i="4" s="1"/>
  <c r="N53" i="4"/>
  <c r="O52" i="4"/>
  <c r="P52" i="4" s="1"/>
  <c r="N52" i="4"/>
  <c r="O51" i="4"/>
  <c r="P51" i="4" s="1"/>
  <c r="N51" i="4"/>
  <c r="O50" i="4"/>
  <c r="P50" i="4" s="1"/>
  <c r="N50" i="4"/>
  <c r="O49" i="4"/>
  <c r="P49" i="4" s="1"/>
  <c r="N49" i="4"/>
  <c r="E82" i="5"/>
  <c r="G42" i="5"/>
  <c r="G32" i="5"/>
  <c r="G22" i="5"/>
  <c r="F66" i="5"/>
  <c r="F63" i="5"/>
  <c r="F58" i="5"/>
  <c r="F55" i="5"/>
  <c r="F47" i="5"/>
  <c r="F39" i="5"/>
  <c r="F31" i="5"/>
  <c r="F23" i="5"/>
  <c r="F15" i="5"/>
  <c r="F7" i="5"/>
  <c r="F70" i="5"/>
  <c r="F69" i="5"/>
  <c r="F68" i="5"/>
  <c r="F67" i="5"/>
  <c r="F65" i="5"/>
  <c r="F64" i="5"/>
  <c r="F62" i="5"/>
  <c r="F61" i="5"/>
  <c r="F60" i="5"/>
  <c r="F59" i="5"/>
  <c r="F57" i="5"/>
  <c r="F56" i="5"/>
  <c r="F54" i="5"/>
  <c r="F53" i="5"/>
  <c r="F52" i="5"/>
  <c r="F51" i="5"/>
  <c r="F50" i="5"/>
  <c r="F49" i="5"/>
  <c r="F48" i="5"/>
  <c r="F46" i="5"/>
  <c r="F45" i="5"/>
  <c r="F44" i="5"/>
  <c r="F43" i="5"/>
  <c r="F42" i="5"/>
  <c r="F41" i="5"/>
  <c r="F40" i="5"/>
  <c r="F38" i="5"/>
  <c r="F37" i="5"/>
  <c r="F36" i="5"/>
  <c r="F35" i="5"/>
  <c r="F34" i="5"/>
  <c r="F33" i="5"/>
  <c r="F32" i="5"/>
  <c r="F30" i="5"/>
  <c r="F29" i="5"/>
  <c r="F28" i="5"/>
  <c r="F27" i="5"/>
  <c r="F26" i="5"/>
  <c r="F25" i="5"/>
  <c r="F24" i="5"/>
  <c r="F22" i="5"/>
  <c r="F21" i="5"/>
  <c r="F20" i="5"/>
  <c r="F19" i="5"/>
  <c r="F18" i="5"/>
  <c r="F17" i="5"/>
  <c r="F16" i="5"/>
  <c r="F14" i="5"/>
  <c r="F13" i="5"/>
  <c r="G12" i="5" s="1"/>
  <c r="F12" i="5"/>
  <c r="F11" i="5"/>
  <c r="F10" i="5"/>
  <c r="F9" i="5"/>
  <c r="F8" i="5"/>
  <c r="G4" i="5" s="1"/>
  <c r="F6" i="5"/>
  <c r="F5" i="5"/>
  <c r="F4" i="5"/>
  <c r="P125" i="4" l="1"/>
  <c r="N125" i="4"/>
  <c r="P163" i="4"/>
  <c r="L34" i="4"/>
  <c r="N92" i="4"/>
  <c r="N70" i="4"/>
  <c r="P70" i="4"/>
  <c r="E84" i="5"/>
  <c r="E83" i="5"/>
  <c r="F71" i="5"/>
  <c r="F72" i="5" s="1"/>
  <c r="F73" i="5" s="1"/>
  <c r="P6" i="4" l="1"/>
  <c r="P10" i="4"/>
  <c r="P11" i="4"/>
  <c r="P12" i="4"/>
  <c r="P13" i="4"/>
  <c r="P14" i="4"/>
  <c r="P18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5" i="4"/>
  <c r="O19" i="4"/>
  <c r="P19" i="4" s="1"/>
  <c r="O17" i="4"/>
  <c r="P17" i="4" s="1"/>
  <c r="O16" i="4"/>
  <c r="P16" i="4" s="1"/>
  <c r="O15" i="4"/>
  <c r="P15" i="4" s="1"/>
  <c r="O9" i="4"/>
  <c r="P9" i="4" s="1"/>
  <c r="O8" i="4"/>
  <c r="P8" i="4" s="1"/>
  <c r="O7" i="4"/>
  <c r="P7" i="4" s="1"/>
  <c r="O5" i="4"/>
  <c r="P5" i="4" s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11" i="1"/>
  <c r="N20" i="4" l="1"/>
  <c r="P20" i="4"/>
  <c r="I97" i="1"/>
  <c r="I98" i="1" s="1"/>
  <c r="I99" i="1" s="1"/>
</calcChain>
</file>

<file path=xl/sharedStrings.xml><?xml version="1.0" encoding="utf-8"?>
<sst xmlns="http://schemas.openxmlformats.org/spreadsheetml/2006/main" count="1682" uniqueCount="531">
  <si>
    <t>Surface en  m2
et type de sol</t>
  </si>
  <si>
    <t>quantité</t>
  </si>
  <si>
    <t>Nombre d'opération par an</t>
  </si>
  <si>
    <t>Prix HT par opération</t>
  </si>
  <si>
    <t>Total HT annuel</t>
  </si>
  <si>
    <t>1</t>
  </si>
  <si>
    <t>4</t>
  </si>
  <si>
    <t>2</t>
  </si>
  <si>
    <t>taraflex</t>
  </si>
  <si>
    <t>10</t>
  </si>
  <si>
    <t xml:space="preserve">DESCRIPTIONS DES TACHES </t>
  </si>
  <si>
    <t>RDC</t>
  </si>
  <si>
    <t>2ème étage</t>
  </si>
  <si>
    <t>Bâtiment N°3</t>
  </si>
  <si>
    <t>Bâtiment N°4</t>
  </si>
  <si>
    <t>Bâtiment N°5</t>
  </si>
  <si>
    <t>Salle Jean Marc Mormeck</t>
  </si>
  <si>
    <t>40</t>
  </si>
  <si>
    <t>30, 45, 90, 45, 45, 30 45 m2</t>
  </si>
  <si>
    <t xml:space="preserve">couloir </t>
  </si>
  <si>
    <t>salle des Enseignants</t>
  </si>
  <si>
    <t>Enlever les toiles d’araignées dans l’ensemble de la salle, dépoussiérer les murs (du sol au plafond), les extincteurs et les boitiers alarme</t>
  </si>
  <si>
    <t>(2 wc, 1 lavabo et 2 douches)</t>
  </si>
  <si>
    <t>salle d'athlétisme</t>
  </si>
  <si>
    <t>Nettoyer les poubelles</t>
  </si>
  <si>
    <t>salle de sports collectifs</t>
  </si>
  <si>
    <t>Aspirer et laver les tapis de reception</t>
  </si>
  <si>
    <t>Hall d'entrée et couloir</t>
  </si>
  <si>
    <t>Gymnase Sport collectif</t>
  </si>
  <si>
    <t>Salle B</t>
  </si>
  <si>
    <t>Passer le tapis à l'extracteur</t>
  </si>
  <si>
    <t xml:space="preserve">Nettoyer le carrelage à la monobrosse </t>
  </si>
  <si>
    <t>tissus</t>
  </si>
  <si>
    <t>Cage d'escaliers</t>
  </si>
  <si>
    <t>Nettoyer les rampes-garde fou</t>
  </si>
  <si>
    <t>40m2 carrelage</t>
  </si>
  <si>
    <t>Nettoyer entièrement l'extérieur des vitrines et encadrement</t>
  </si>
  <si>
    <t xml:space="preserve">Nettoyer les interrupteurs </t>
  </si>
  <si>
    <t>Enlever toutes les toiles d'arraignées et poussières</t>
  </si>
  <si>
    <t>Linoléum</t>
  </si>
  <si>
    <t>plastique</t>
  </si>
  <si>
    <t>métal</t>
  </si>
  <si>
    <t>Dépoussièrer les extincteurs-boitiers divers-boite à lettres</t>
  </si>
  <si>
    <t xml:space="preserve">Nettoyer le tableau </t>
  </si>
  <si>
    <t xml:space="preserve">Enlever les toiles d’araignées, dépoussiérer les murs (du sol au plafond), les extincteurs,  </t>
  </si>
  <si>
    <t>Nettoyer les radiateurs devant et derrière enlever les détritus</t>
  </si>
  <si>
    <t>Nettoyer les portes recto-verso</t>
  </si>
  <si>
    <t>Aspirer,le praticable</t>
  </si>
  <si>
    <t>Dépoussiérer les murs, les extincteurs, les boitiers alarme et la tyauterie chauffage…</t>
  </si>
  <si>
    <t>144m2</t>
  </si>
  <si>
    <t xml:space="preserve">Déplacer l’ensemble du mobilier (tables de tennis de table, enrouleurs de tapis, tapis de réception …) pour aspirer et récurer le sol </t>
  </si>
  <si>
    <t>Dérouler les tapis qui sont sur les enrouleurs, les aspirer, les laver, les sécher puis les ré-enrouler</t>
  </si>
  <si>
    <t>Nettoyer à l'injecteur extracteur le sol du ring de boxe</t>
  </si>
  <si>
    <t>Dépoussiérer et laver les tables de tennis de table, le mobilier, le matériel (matelas de réceptions, ballons de cirque, fil de cirque)</t>
  </si>
  <si>
    <t>peinture sur bois</t>
  </si>
  <si>
    <t>blanc</t>
  </si>
  <si>
    <t>7 salles</t>
  </si>
  <si>
    <t>dalles jerflex</t>
  </si>
  <si>
    <t>Dépoussiérer et laver les murs</t>
  </si>
  <si>
    <t>verre-métal</t>
  </si>
  <si>
    <t>356m2</t>
  </si>
  <si>
    <t>14 tables</t>
  </si>
  <si>
    <t>16 m2</t>
  </si>
  <si>
    <t>24 m2 toile</t>
  </si>
  <si>
    <t>72 m2</t>
  </si>
  <si>
    <t>600m2</t>
  </si>
  <si>
    <t>1898m2</t>
  </si>
  <si>
    <t>1223m2</t>
  </si>
  <si>
    <t>Bâtiment 2</t>
  </si>
  <si>
    <t>Enlever les toiles d’araignées dans l’ensemble des entrées,  de la cage d'escaliers et du couloir</t>
  </si>
  <si>
    <t>Nettoyer les portes et poignées intérieur-extérieur</t>
  </si>
  <si>
    <t>Nettoyer radiateur et rebords de fenêtres</t>
  </si>
  <si>
    <t>Passer le balai ciseaux sur l'ensemble de la salle et derrière les buts-aspirer le balai ciseaux après le passage</t>
  </si>
  <si>
    <t>de 3 à 6</t>
  </si>
  <si>
    <t>Enlever les toiles d’araignées dans l’ensemble de la salle, les extincteurs , les boitiers alarme</t>
  </si>
  <si>
    <t xml:space="preserve">Nettoyer les tableaux et le support à craies </t>
  </si>
  <si>
    <t>Aspirer le tapis d'entrée</t>
  </si>
  <si>
    <t xml:space="preserve">Nettoyer le tableau et le support à craies </t>
  </si>
  <si>
    <t xml:space="preserve">Nettoyer le sol à l'auto laveuse avec brosse et produit spécifique </t>
  </si>
  <si>
    <t>Enlever les toiles d’araignées dans l’ensemble de la salle, dépoussiérer les murs, les extincteurs et les boitiers alarme</t>
  </si>
  <si>
    <t>Nettoyer les tapis de réception</t>
  </si>
  <si>
    <t>Enlever les toiles d’araignées, dépoussiérer les murs (du sol au plafond)</t>
  </si>
  <si>
    <t>Aspirer laver le couloir</t>
  </si>
  <si>
    <t>salles TD1 et TD2</t>
  </si>
  <si>
    <t xml:space="preserve">Enlever les toiles d’araignées dans l’ensemble des salles, dépoussiérer les murs (du sol au plafond) </t>
  </si>
  <si>
    <t>Balayer autour des bacs à sable</t>
  </si>
  <si>
    <t xml:space="preserve">Balayage au balai ciseaux </t>
  </si>
  <si>
    <t>Mezanine + escalier + dégagement du RDC</t>
  </si>
  <si>
    <t>Enlever les toiles d’araignées, nettoyer les extincteurs, les dessus de casiers</t>
  </si>
  <si>
    <t>3</t>
  </si>
  <si>
    <t>9</t>
  </si>
  <si>
    <t xml:space="preserve">  salle 4 gym, son vestiaire et le dégagement</t>
  </si>
  <si>
    <t>Passer le praticable à l'injecteur extracteur</t>
  </si>
  <si>
    <t>Amphi</t>
  </si>
  <si>
    <t xml:space="preserve">Enlever les toiles d’araignées, dépoussiérer les murs (du sol au plafond), les extincteurs </t>
  </si>
  <si>
    <t>1056m2</t>
  </si>
  <si>
    <t>6</t>
  </si>
  <si>
    <t>50m2</t>
  </si>
  <si>
    <t>Vestiaires-WC -Douches- femme hommes</t>
  </si>
  <si>
    <t>72m2</t>
  </si>
  <si>
    <t>20</t>
  </si>
  <si>
    <t>Aspirer, récurer sol  et les escaliers de fer, (y compris sous les escaliers)</t>
  </si>
  <si>
    <t>7 salles d'enseignement : 259 places</t>
  </si>
  <si>
    <t>25</t>
  </si>
  <si>
    <t>30m2</t>
  </si>
  <si>
    <t>4 Bureaux 61,70m2</t>
  </si>
  <si>
    <t>dalle gerflex</t>
  </si>
  <si>
    <t xml:space="preserve">Aspirer-récurer l'espace de rangement et le dessus /dessous des casiers roulants </t>
  </si>
  <si>
    <t>Nettoyer le local  technique (évier sol et matériel d'entretien)</t>
  </si>
  <si>
    <t>Aspirer, Nettoyer les plinthes</t>
  </si>
  <si>
    <t>50m</t>
  </si>
  <si>
    <t>15m2</t>
  </si>
  <si>
    <t>5</t>
  </si>
  <si>
    <t>1223m3</t>
  </si>
  <si>
    <t>124m2</t>
  </si>
  <si>
    <t>Total HT</t>
  </si>
  <si>
    <t>TVA:             %</t>
  </si>
  <si>
    <t>Total TTC</t>
  </si>
  <si>
    <t>7</t>
  </si>
  <si>
    <t xml:space="preserve">Nettoyer les portes recto-verso </t>
  </si>
  <si>
    <t>Nettoyer et  cirer les contre-marches</t>
  </si>
  <si>
    <t>Nettoyer le sol</t>
  </si>
  <si>
    <t>Nettoyer les plinthes</t>
  </si>
  <si>
    <t>Nettoyer le sol des entrées, des escaliers et de la cabine d'ascenceur</t>
  </si>
  <si>
    <t xml:space="preserve">Netttoyer le sol </t>
  </si>
  <si>
    <t xml:space="preserve">Balayer et nettoyer le sol à l'auto laveuse avec disque blanc et produit spécifique </t>
  </si>
  <si>
    <t>Nettoyer le sol des salles</t>
  </si>
  <si>
    <t>Aspirer et laver le sol de la salle</t>
  </si>
  <si>
    <t>80</t>
  </si>
  <si>
    <t>salle Jean-Marc MORMECK</t>
  </si>
  <si>
    <t>1 mercredi par mois</t>
  </si>
  <si>
    <t>escalade</t>
  </si>
  <si>
    <t>Vestiaires-WC -Douches- femme/hommes</t>
  </si>
  <si>
    <t>Bâtiment 1</t>
  </si>
  <si>
    <t>nettoyer à l'injecteur extracteur les tapis</t>
  </si>
  <si>
    <t>décaper-métaliser-lustrer</t>
  </si>
  <si>
    <t>5-halls d'entrée</t>
  </si>
  <si>
    <t>vitrerie</t>
  </si>
  <si>
    <t>nettoyer encadrement et vitrerie</t>
  </si>
  <si>
    <t>enlever les toiles de poussières et autres dans les salles spécialisées et autres locaux( à définir)</t>
  </si>
  <si>
    <t>tous locaux</t>
  </si>
  <si>
    <t>salles spécialisées</t>
  </si>
  <si>
    <t>12 -salle de cours et amphi</t>
  </si>
  <si>
    <t>salle de cours et salles spécialisées</t>
  </si>
  <si>
    <t>nettoyer les portes-recto verso</t>
  </si>
  <si>
    <t>salle de cours, salles spécialisées, couloirs</t>
  </si>
  <si>
    <t>nettoyer les radiateurs</t>
  </si>
  <si>
    <t>nettoyer les interrupteurs-extincteur</t>
  </si>
  <si>
    <t>salle 4 gym et J-M.M</t>
  </si>
  <si>
    <t>1-praticable salle 4 gym</t>
  </si>
  <si>
    <t>salle 1 sports co-2 combat-3 danse</t>
  </si>
  <si>
    <t>dépoussièrer la tuyauterie en hauteur</t>
  </si>
  <si>
    <t xml:space="preserve">dépoussièrer les rebords entre la frisette et la vitrerie </t>
  </si>
  <si>
    <t>demander à  Nicolas Tordi de contacter technogym  pour disposer de la fiche technique d'entretien</t>
  </si>
  <si>
    <t>à la demande</t>
  </si>
  <si>
    <t>12 salles de cours+ 2 couloirs et 1 escalier</t>
  </si>
  <si>
    <t>nettoyer les tapis de réception</t>
  </si>
  <si>
    <t>nettoyer l'intérieur des casiers du matériel-pédagogique</t>
  </si>
  <si>
    <t>enlever le chewing gum collé sous les tables / chaises</t>
  </si>
  <si>
    <t>nettoyer les vitrines</t>
  </si>
  <si>
    <t>couloirs-entrées</t>
  </si>
  <si>
    <t>colle sur but hand-foot</t>
  </si>
  <si>
    <t>salle 1 sports co et halle sports co</t>
  </si>
  <si>
    <t>Halle de sports collectifs</t>
  </si>
  <si>
    <t>Halle d'athlétisme</t>
  </si>
  <si>
    <t>Nettoyer le tableau</t>
  </si>
  <si>
    <t>salles de cours et salles spécialisees</t>
  </si>
  <si>
    <t>nettoyer les tables-les chaises-les bancs</t>
  </si>
  <si>
    <t>Bâtiment  1</t>
  </si>
  <si>
    <t>Bâtiment  2</t>
  </si>
  <si>
    <t>Bâtiment  3</t>
  </si>
  <si>
    <t>Bâtiment  4</t>
  </si>
  <si>
    <t>Bâtiment 5</t>
  </si>
  <si>
    <t>x</t>
  </si>
  <si>
    <t>nettoyer à l'injecteur extracteur les tatamis et  aspirer le dessous (enlever les tatamis)</t>
  </si>
  <si>
    <t>salle de combat dojo salle 2 entretien des tatamis</t>
  </si>
  <si>
    <t xml:space="preserve">Aspirer le ring de boxe </t>
  </si>
  <si>
    <t xml:space="preserve">Décoler les traces de colle résine et les chewingums </t>
  </si>
  <si>
    <t>Nettoyer  le sol  et vider les poubelles</t>
  </si>
  <si>
    <t>1 fois par mois</t>
  </si>
  <si>
    <t>Nettoyer et désinfecter le mobilier (tables, chaises et encadrements de fenêtres, poubelles)</t>
  </si>
  <si>
    <t>Métalisation</t>
  </si>
  <si>
    <t>cage escalier</t>
  </si>
  <si>
    <t>couloir 2eme etage</t>
  </si>
  <si>
    <t>salle cours (7)</t>
  </si>
  <si>
    <t>Bâtiment 4</t>
  </si>
  <si>
    <t>salle cours B et couloir attenant</t>
  </si>
  <si>
    <t>65m2</t>
  </si>
  <si>
    <t>Nettoyer les cordes du ring et les 2 sacs de frappes</t>
  </si>
  <si>
    <t>3 salle de cours 302-1301-1302 + couloir</t>
  </si>
  <si>
    <t>Nettoyer le mobilier et les radiateurs devant et derrière enlever les détritus</t>
  </si>
  <si>
    <t>Nettoyer vitrine et bancs, portes vitrées (escalade), interrupteurs, extincteurs, boitiers alarme et toiles d'araignées</t>
  </si>
  <si>
    <t>Nettoyer les portes et le mobilier, interrupteurs, les rebords de fenêtres et murs</t>
  </si>
  <si>
    <t>Enlever les toiles d’araignées, dépoussiérer les murs (du sol au plafond), les extincteurs et les boitiers alarme</t>
  </si>
  <si>
    <t>salle des Enseignants, wc douches, lavabo</t>
  </si>
  <si>
    <t>Nettoyer les portes, interupteurs et prises electriques, les encadrements de fenêtres, le téléphone</t>
  </si>
  <si>
    <t>Nettoyer les portes, interupteur et prises electriques les encadrements de fenêtres</t>
  </si>
  <si>
    <t xml:space="preserve">Décapage du sol et  des murs  </t>
  </si>
  <si>
    <t xml:space="preserve">Nettoyer les portes, interrupteurs </t>
  </si>
  <si>
    <t>Nettoyer la porte, interrupteurs</t>
  </si>
  <si>
    <t>Nettoyer les poteaux de volley suspendus au mur</t>
  </si>
  <si>
    <t>Lieu</t>
  </si>
  <si>
    <t>Vitrerie</t>
  </si>
  <si>
    <t>Bâtiment 2 rdc</t>
  </si>
  <si>
    <t>Bâtiment 3 + sas</t>
  </si>
  <si>
    <t>39</t>
  </si>
  <si>
    <t>68</t>
  </si>
  <si>
    <t xml:space="preserve"> recto verso et montant des fenêtres</t>
  </si>
  <si>
    <t>Bâtiment 1 étage 2 + 1 +escalier+couloir</t>
  </si>
  <si>
    <t xml:space="preserve"> recto intérieur</t>
  </si>
  <si>
    <t xml:space="preserve"> recto verso</t>
  </si>
  <si>
    <t>Périodicité</t>
  </si>
  <si>
    <t>Aspirer et nettoyer les sols du hall, les marches d'escaliers et les paliers</t>
  </si>
  <si>
    <t>Enlever les chewings-gums et les toiles d'araignées</t>
  </si>
  <si>
    <t xml:space="preserve">  Salle 4 gym et le dégagement</t>
  </si>
  <si>
    <t>Du lundi au vendredi</t>
  </si>
  <si>
    <t>Nettoyer les 4 parrois de l'ascenseur et la rampe de la cage d'escaliers</t>
  </si>
  <si>
    <t>Couloir 1er étage</t>
  </si>
  <si>
    <t>Supprimer les taches de résine (colle) au sol et sur les poteaux d'Architecture</t>
  </si>
  <si>
    <t>Nettoyer les deux buts de handball</t>
  </si>
  <si>
    <t>Spécificité Bâtiment 2</t>
  </si>
  <si>
    <t xml:space="preserve">3 salle de cours </t>
  </si>
  <si>
    <t xml:space="preserve">302-1301-1302 </t>
  </si>
  <si>
    <t>(90 tables-180 chaises-3 tableaux)</t>
  </si>
  <si>
    <t>TÂCHES A LA DEMANDE DE L'UFR STAPS</t>
  </si>
  <si>
    <t>C.C.T.P TÂCHES A EFFECTUER ET PERIODICITE</t>
  </si>
  <si>
    <t>200</t>
  </si>
  <si>
    <t xml:space="preserve">Nettoyer le sol, vider les poubelles et évacuer les déchets </t>
  </si>
  <si>
    <t>Aspirer nettoyer le sol, vider la poubelle</t>
  </si>
  <si>
    <t>Aspirer et nettoyer le sol</t>
  </si>
  <si>
    <t>Détartrer la robineterie, le lavabo, les tablettes, les 6 paroies en carrelages des douches</t>
  </si>
  <si>
    <t>Mettre le papier toilette dans les 2 enrouleurs, nettoyer 2 pots et balayettes</t>
  </si>
  <si>
    <t xml:space="preserve">Détartrer les 2 cuvettes des wc  </t>
  </si>
  <si>
    <t>Désinfecter et détartrer les WC , les lavabos et les robinets</t>
  </si>
  <si>
    <t>Détartrer les douches et la faience</t>
  </si>
  <si>
    <t>Nettoyer les deux cages de buts de handball</t>
  </si>
  <si>
    <t xml:space="preserve">Nettoyer à l'auto-laveuse le sol, nettoyer les tâches de colle avec un produit spécifique </t>
  </si>
  <si>
    <t>Désinfecter et détartrer les lavabos, les WC , les robinets</t>
  </si>
  <si>
    <t xml:space="preserve">Dérouler les tapis qui sont sur les enrouleurs, les aspirer puis les ré-enrouler </t>
  </si>
  <si>
    <t>Passer les balais- ciseaux, l'auto-laveuse et vider la poubelle</t>
  </si>
  <si>
    <t>Nettoyer les portes, interupteur et prises electriques</t>
  </si>
  <si>
    <t xml:space="preserve">Décapage du sol </t>
  </si>
  <si>
    <t>3 salle de cours 302-1301-1302</t>
  </si>
  <si>
    <t>113 m2</t>
  </si>
  <si>
    <t xml:space="preserve"> (90 tables-180 chaises-3 tableaux)</t>
  </si>
  <si>
    <t>carrelage</t>
  </si>
  <si>
    <t>Nettoyer les tables-chaises-mobilier-tableau blanc</t>
  </si>
  <si>
    <t xml:space="preserve">Nettoyer les bureaux et le mobilier </t>
  </si>
  <si>
    <t>Nettoyer les portes recto-verso et les poignées</t>
  </si>
  <si>
    <t>Nettoyer le mobilier (tables, chaises, bureau)</t>
  </si>
  <si>
    <t>Nettoyer le tableau et le meuble blanc aux 9 casiers</t>
  </si>
  <si>
    <t>Nettoyer les tables-chaises-mobilier</t>
  </si>
  <si>
    <t>Nettoyer les tables-chaises-mobilier et tableaux blanc</t>
  </si>
  <si>
    <t>8 salles</t>
  </si>
  <si>
    <t xml:space="preserve">Vider et changer les sacs des poubelles (mettre des sacs poubelles adéquats) </t>
  </si>
  <si>
    <t>Aspirer et laver le sol avec un produit adéquat</t>
  </si>
  <si>
    <t>Retirer et changer les sacs des poubelles (mettre des sacs poubelles adéquats). 
Evacuer les sacs poubelles dans les containers de tri respecter le tri sélectif</t>
  </si>
  <si>
    <t>(1303; 1304; 1305; 1306)</t>
  </si>
  <si>
    <t xml:space="preserve">Passer l'auto laveuse avec un produit spécifique </t>
  </si>
  <si>
    <t>Changer les sacs des poubelles (mettre des sacs poubelles adéquats). 
Evacuer les sacs poubelles plein dans les containers prévus</t>
  </si>
  <si>
    <t xml:space="preserve">Retirer et changer les sacs des poubelles (mettre des sacs poubelles adéquats). 
Evacuer les sacs poubelles dans les containers de tri, respecter le tri sélectif </t>
  </si>
  <si>
    <t>Vider et changer les sacs des poubelles (mettre des sacs poubelles adéquats). 
Evacuer les sacs poubelles plein dans les containers prévus</t>
  </si>
  <si>
    <t>Vider et changer les sacs des poubelles (mettre des sacs poubelles adéquats)</t>
  </si>
  <si>
    <t>Vider et changer le sac de la poubelle (mettre le sac poubelle adéquats). Evacuer le sac poubelle plein dans les containers prévus</t>
  </si>
  <si>
    <t>Aspirer le sol et vider la poubelle (attention au sol spécifique)</t>
  </si>
  <si>
    <t>(12 lavabos, 10 WC, 18 douches)</t>
  </si>
  <si>
    <t>Salle informatique et espace de co-working</t>
  </si>
  <si>
    <t>Nettoyer le sol et vider les poubelles</t>
  </si>
  <si>
    <t>Personne référente</t>
  </si>
  <si>
    <t>Entreprise</t>
  </si>
  <si>
    <t>Nom de l'entreprise et adresse</t>
  </si>
  <si>
    <t>Date et signature</t>
  </si>
  <si>
    <t>Adresse mail</t>
  </si>
  <si>
    <t>Téléphone</t>
  </si>
  <si>
    <t>nathalie.menguy@univ-fcomte.fr</t>
  </si>
  <si>
    <t>03 81 66 67 81</t>
  </si>
  <si>
    <t xml:space="preserve">Nathalie MENGUY </t>
  </si>
  <si>
    <t>RDC - Cage d'escaliers</t>
  </si>
  <si>
    <t>RDC - Amphi</t>
  </si>
  <si>
    <t>couloir 2ème étage</t>
  </si>
  <si>
    <t>Batiment 1</t>
  </si>
  <si>
    <t>Précisions complémentaires: 
L'université ne met à disposition aucun matériel ; les produits d'entretien sont à la charge du prestataire
Les produits d'hygiène (savon liquide, papier hygiénique, essuie-mains) seront fournis par la composante et mis en place par le prestataire</t>
  </si>
  <si>
    <t>1er étage - bureaux, salle des enseignants</t>
  </si>
  <si>
    <t>1er étage - toilettes</t>
  </si>
  <si>
    <t>1er étage - couloir</t>
  </si>
  <si>
    <t>2ème étage - toilettes</t>
  </si>
  <si>
    <t>1er étage - salle de convivialité</t>
  </si>
  <si>
    <t>620 m² taraflex</t>
  </si>
  <si>
    <t>Cellule vidéo</t>
  </si>
  <si>
    <t>Studio</t>
  </si>
  <si>
    <t>Toilettes (côté cafétéria)</t>
  </si>
  <si>
    <t>36,60 m²</t>
  </si>
  <si>
    <t>Cafétéria</t>
  </si>
  <si>
    <t>linoleum-45,8 m2</t>
  </si>
  <si>
    <t>Salle A</t>
  </si>
  <si>
    <t>Ex Bureau AS</t>
  </si>
  <si>
    <t>22,20 m²</t>
  </si>
  <si>
    <t>Couloir RDC - (entre muscu et escalier)</t>
  </si>
  <si>
    <t>Toilettes handicapés (vers AS)</t>
  </si>
  <si>
    <t>Salle des enseignants (vers gymnase)</t>
  </si>
  <si>
    <t>Salle de combat + toilettes + vestiaires</t>
  </si>
  <si>
    <t>Salle de danse + toilettes + vestiaires</t>
  </si>
  <si>
    <t>Ex locaux LRSU</t>
  </si>
  <si>
    <t>Escaliers et paliers (3 étages)</t>
  </si>
  <si>
    <t>78 m²</t>
  </si>
  <si>
    <t>185,6 m²</t>
  </si>
  <si>
    <t>49 m²</t>
  </si>
  <si>
    <t>Couloir rdc + (vers salles A et B)</t>
  </si>
  <si>
    <t>Hall vers AS</t>
  </si>
  <si>
    <t>36,7 m²</t>
  </si>
  <si>
    <t>Salle PIMS</t>
  </si>
  <si>
    <t>110 places</t>
  </si>
  <si>
    <t>110</t>
  </si>
  <si>
    <t>SAS</t>
  </si>
  <si>
    <t>Hall</t>
  </si>
  <si>
    <t>6,55m²</t>
  </si>
  <si>
    <t>58,61m²</t>
  </si>
  <si>
    <t>Bureau Accueil AS</t>
  </si>
  <si>
    <t>14,83 m²</t>
  </si>
  <si>
    <t>Salle de réunion</t>
  </si>
  <si>
    <t>32,29m²</t>
  </si>
  <si>
    <t>Bureau accueil LRSU</t>
  </si>
  <si>
    <t>13,97m²</t>
  </si>
  <si>
    <t>Bureau direction LRSU</t>
  </si>
  <si>
    <t>12,45m²</t>
  </si>
  <si>
    <t>Bureau accueil Campus</t>
  </si>
  <si>
    <t>Bureau direction Campus</t>
  </si>
  <si>
    <t>13,34m²</t>
  </si>
  <si>
    <t>13,76m²</t>
  </si>
  <si>
    <t>Sanitaires et douche</t>
  </si>
  <si>
    <t>14,48m²</t>
  </si>
  <si>
    <t>Salle des enseignants</t>
  </si>
  <si>
    <t>42,32m²</t>
  </si>
  <si>
    <t>Dégagements, couloirs</t>
  </si>
  <si>
    <t>31,36m²</t>
  </si>
  <si>
    <t>Bureau SCASC</t>
  </si>
  <si>
    <t>18,34m²</t>
  </si>
  <si>
    <t>Cuisine</t>
  </si>
  <si>
    <t>12,56m²</t>
  </si>
  <si>
    <t>aspiration du tapis</t>
  </si>
  <si>
    <t>Dépoussiérage des plinthes, radiateurs et tablettes de fenêtres</t>
  </si>
  <si>
    <t>Vidage des corbeilles et évacuation des déchets</t>
  </si>
  <si>
    <t>Nettoyage et désinfection des appareils sanitaires et de la robinetterie</t>
  </si>
  <si>
    <t>Nettoyage et désinfection des faiences</t>
  </si>
  <si>
    <t>Nettoyage de la miroiterie</t>
  </si>
  <si>
    <t>Balayage et lavage manuels des sols</t>
  </si>
  <si>
    <t>Désinfection des points de contacts</t>
  </si>
  <si>
    <t>Enlèvement des traces de doigts sur les portes et interrupteurs</t>
  </si>
  <si>
    <t>Réapprovisionnement des distributeurs de savon, papier hygiénique et essuie-mains</t>
  </si>
  <si>
    <t>Balayage et lavage manuel des sols</t>
  </si>
  <si>
    <t>lavage sur les deux faces jusqu'à 3m</t>
  </si>
  <si>
    <t>lavage sur les deux faces au-delà de 3m</t>
  </si>
  <si>
    <t>Essuyage des encadrements</t>
  </si>
  <si>
    <t>Lavage sur les deux faces</t>
  </si>
  <si>
    <t>1 fois par semaine</t>
  </si>
  <si>
    <t>2 fois par semaine</t>
  </si>
  <si>
    <t>Aspirer et nettoyer les marches d'escaliers et les paliers</t>
  </si>
  <si>
    <t>40 marches et 2 paliers</t>
  </si>
  <si>
    <t>Lino - 110 m²</t>
  </si>
  <si>
    <t xml:space="preserve">Nettoyer et désinfecter le mobilier (tables, bureau) </t>
  </si>
  <si>
    <t>MURIELLE</t>
  </si>
  <si>
    <t>ENTREPRISE</t>
  </si>
  <si>
    <t>2ème étage
8 salles d'enseignement (201;202 ;203A; 203B; 204; 205; 206; 207) : 259 places</t>
  </si>
  <si>
    <t xml:space="preserve">Balayer et récurer le sol, vider les poubelles et évacuer les déchets </t>
  </si>
  <si>
    <t>3 fois par semaine</t>
  </si>
  <si>
    <t>Nettoyer et désinfecter le mobilier (tables, bureau)</t>
  </si>
  <si>
    <t>259</t>
  </si>
  <si>
    <t xml:space="preserve">Aspirer et récurer le sol </t>
  </si>
  <si>
    <t>Nettoyer le tableau et les 2 meubles de rangement</t>
  </si>
  <si>
    <t>Passer la tête de loup derrière les poteaux</t>
  </si>
  <si>
    <t>Tous les 15 jours</t>
  </si>
  <si>
    <t xml:space="preserve">  Salle 4 gym et les 2 dégagements</t>
  </si>
  <si>
    <t>Nettoyer les 2 tables et le dessus de la sono</t>
  </si>
  <si>
    <t>Nettoyer le matériel au sol (tapis de réception, …)</t>
  </si>
  <si>
    <t>Détartrer les douches (en entier, pommeau compris) et la faience</t>
  </si>
  <si>
    <t>Nettoyer les sèche-mains</t>
  </si>
  <si>
    <t>vider les poubelles et évacuer les déchets</t>
  </si>
  <si>
    <t>Aspirer et récurer le sol</t>
  </si>
  <si>
    <t>Aspirer et récurer de façon adaptée le sol</t>
  </si>
  <si>
    <t>Vider la poubelle et changer le sac</t>
  </si>
  <si>
    <t>Passer les balais- ciseaux, l'auto-laveuse</t>
  </si>
  <si>
    <t>Passer la monobrosse sur le sol</t>
  </si>
  <si>
    <t>Aspirer et récurer le couloir</t>
  </si>
  <si>
    <t>Couloir (Gym-Mormeck)</t>
  </si>
  <si>
    <t>Bureau du service informatique</t>
  </si>
  <si>
    <t>CATHERINE</t>
  </si>
  <si>
    <t>Vider les poubelles, changer le sac et évacuer les déchets</t>
  </si>
  <si>
    <t xml:space="preserve">Aspirer et récurer le sol des entrées et les escaliers </t>
  </si>
  <si>
    <t>Nettoyer les tables</t>
  </si>
  <si>
    <t>Vider les poubelles et changer le sac</t>
  </si>
  <si>
    <t xml:space="preserve">Aspirer et récurer le sol  </t>
  </si>
  <si>
    <t>Nettoyer les tables (90), les bureaux (3)  et les tableaux blancs (3)</t>
  </si>
  <si>
    <t>SAS vers Bâtiment 4</t>
  </si>
  <si>
    <t xml:space="preserve">Aspirer le tapis  </t>
  </si>
  <si>
    <t>Nettoyer les tables et bureaux</t>
  </si>
  <si>
    <t>Aspirer et récurer les escaliers et les paliers</t>
  </si>
  <si>
    <t>Passer le balai ciseaux sur l'ensemble de la salle et derrière les buts-aspirer après le passage du balai-ciseaux</t>
  </si>
  <si>
    <t>Nettoyer les tableaux et les support à crayons</t>
  </si>
  <si>
    <t>2ème étage - bureau 208</t>
  </si>
  <si>
    <t>RDC Hall d'entrée vers amphi</t>
  </si>
  <si>
    <t>Vider les poubelles, changer les sacs (mettre des sacs poubelles adéquats) et évacuer les sacs poubelles pleins dans les containers prévus</t>
  </si>
  <si>
    <t>Nettoyer le mobilier (tables, bureau, tableau)</t>
  </si>
  <si>
    <t>LRSU</t>
  </si>
  <si>
    <t>ASUFC</t>
  </si>
  <si>
    <t xml:space="preserve">Balayer et nettoyer le sol à l'auto laveuse </t>
  </si>
  <si>
    <t>Aspirer et récurer le sol des salles</t>
  </si>
  <si>
    <t>Nettoyer le mobilier (tables et bureau)</t>
  </si>
  <si>
    <t>Nettoyer le tableau et le support à crayons</t>
  </si>
  <si>
    <t>Réapprovisioner les distributeurs de savon, papier hygiénique et essuie-mains</t>
  </si>
  <si>
    <t xml:space="preserve">Nettoyer le sol à la balayeuse avec brosse et produit spécifique </t>
  </si>
  <si>
    <t xml:space="preserve">Balayer au balai ciseaux </t>
  </si>
  <si>
    <t>Aspirer, récurer sol  et les escaliers de fer (y compris sous les escaliers)</t>
  </si>
  <si>
    <t>Vider et changer le sac de la poubelle (mettre le sac poubelle adéquats). 
Evacuer le sac poubelle plein dans les containers prévus</t>
  </si>
  <si>
    <t>Aspirer le sol (attention au sol spécifique)</t>
  </si>
  <si>
    <t>HORS CCTP</t>
  </si>
  <si>
    <t>QUI 
Sans agent sup</t>
  </si>
  <si>
    <t>QUI 
Avec agent sup</t>
  </si>
  <si>
    <t>Dépoussiérage, essuyage du mobilier, désinfection des points de contact</t>
  </si>
  <si>
    <t>Dépoussiérage, essuyage humide et désinfection des tables, plans de travail dégagés</t>
  </si>
  <si>
    <t>Dépoussiérage, essuyage du mobilier, désinfection des points de contact (hors matériel informatique)</t>
  </si>
  <si>
    <t>Tous locaux</t>
  </si>
  <si>
    <t>Maison Campus sport</t>
  </si>
  <si>
    <t>Maison Campus sport - entrée</t>
  </si>
  <si>
    <t>Maison Campus Sport - extérieur et cloisons vitrées</t>
  </si>
  <si>
    <t>Lavage des deux portes d'entrées</t>
  </si>
  <si>
    <t>QUI 
ACTUELLEMENT</t>
  </si>
  <si>
    <t>2022-2023</t>
  </si>
  <si>
    <t>2023-2024</t>
  </si>
  <si>
    <t>AGENT X</t>
  </si>
  <si>
    <t>106,55 m²</t>
  </si>
  <si>
    <t>120</t>
  </si>
  <si>
    <t>150m²</t>
  </si>
  <si>
    <t>Nettoyer le sol de la cabine d'ascenceur</t>
  </si>
  <si>
    <t>Aspirer et récurer le sol, vider la poubelle</t>
  </si>
  <si>
    <t>AVEC NOUVEL AGENT</t>
  </si>
  <si>
    <t>SANS AGENT SUPPL</t>
  </si>
  <si>
    <t>Aspirer le ring de boxe et nettoyer le sol si taches</t>
  </si>
  <si>
    <t>Actuellement</t>
  </si>
  <si>
    <t>BATIMENT 1</t>
  </si>
  <si>
    <t>Bureaux</t>
  </si>
  <si>
    <t>Salle de convivialité</t>
  </si>
  <si>
    <t>Toilettes 1er étage</t>
  </si>
  <si>
    <t>Toilettes 2ème étage</t>
  </si>
  <si>
    <t>Bureau 208 2ème étage</t>
  </si>
  <si>
    <t>BATIMENT 2</t>
  </si>
  <si>
    <t>Cellule vidéo et studio</t>
  </si>
  <si>
    <t>Toilettes RDC</t>
  </si>
  <si>
    <t>BATIMENT 5</t>
  </si>
  <si>
    <t>BATIMENT 3</t>
  </si>
  <si>
    <t>Bureau du service info</t>
  </si>
  <si>
    <t>BATIMENT 4</t>
  </si>
  <si>
    <t>Salle de musculation</t>
  </si>
  <si>
    <t>Vestiaires et douches hommes et femmes RDC</t>
  </si>
  <si>
    <t>Toilettes handicapés (x2)</t>
  </si>
  <si>
    <t>Couloir RDC, hall RDC et hall vers AS</t>
  </si>
  <si>
    <t>Cage d'escaliers et hall d'entrée vers amphi</t>
  </si>
  <si>
    <t>2ème étage salles de cours</t>
  </si>
  <si>
    <t>2ème étage couloir</t>
  </si>
  <si>
    <t>Salle de gym</t>
  </si>
  <si>
    <t>Salle Mormeck</t>
  </si>
  <si>
    <t>Vestiaires-WC-douches hommes et femmes</t>
  </si>
  <si>
    <t>Entrée et escaliers RDC</t>
  </si>
  <si>
    <t>Salle de coworking</t>
  </si>
  <si>
    <t>Salles de cours</t>
  </si>
  <si>
    <t>SAS vers bâtiment 4</t>
  </si>
  <si>
    <t>Couloir vers salles A et B</t>
  </si>
  <si>
    <t>Gymnase sports-co</t>
  </si>
  <si>
    <t>Tout sauf PIMS</t>
  </si>
  <si>
    <t>LRSU et AS gèrent le ménage de leurs locaux</t>
  </si>
  <si>
    <t>Proposition sans nouvel agent</t>
  </si>
  <si>
    <t>Hall d'entrée vers amphi</t>
  </si>
  <si>
    <t>Toilettes RDC vers cafétéria</t>
  </si>
  <si>
    <t>Ex Locaux LRSU</t>
  </si>
  <si>
    <t>Ex bureau AS</t>
  </si>
  <si>
    <t xml:space="preserve">Murielle reprend le hall d'entrée du bâtiment 1 vers l'amphi </t>
  </si>
  <si>
    <t>Murielle et Catherine reprennent les vestiaires-douches-WC du bâtiment 2</t>
  </si>
  <si>
    <t>L'entreprise prend en charge les locaux libérés par la LRSU et l'AS.</t>
  </si>
  <si>
    <t>L'entreprise reprend les escaliers et paliers du bâtiment 4 (3 étages)</t>
  </si>
  <si>
    <t>Tout le bâtiment</t>
  </si>
  <si>
    <t>La salle PIMS du bâtiment 5 est confiée à l'entreprise</t>
  </si>
  <si>
    <t>Proposition avec agent supplémentaire</t>
  </si>
  <si>
    <t>Salle des enseignants + douches + WC</t>
  </si>
  <si>
    <t>Vestiaires-douches-WC femmes-hommes</t>
  </si>
  <si>
    <t>Nombre d'opérations par an</t>
  </si>
  <si>
    <t>Aspirer le sol, vider les poubelles et évacuer les déchets</t>
  </si>
  <si>
    <t xml:space="preserve">Nettoyer le mobilier (tables, chaises, bureau) </t>
  </si>
  <si>
    <t xml:space="preserve">Aspirer et nettoyer le sol </t>
  </si>
  <si>
    <t>Couloir rdc</t>
  </si>
  <si>
    <t>2ème étage
8 salles d'enseignement</t>
  </si>
  <si>
    <t>Bâtiment 3</t>
  </si>
  <si>
    <t>TVA 20%</t>
  </si>
  <si>
    <t>Ä</t>
  </si>
  <si>
    <t>Aucun changement au niveau du bâtiment 1</t>
  </si>
  <si>
    <r>
      <t xml:space="preserve">MURIELLE/
</t>
    </r>
    <r>
      <rPr>
        <b/>
        <sz val="9"/>
        <color theme="5"/>
        <rFont val="Calibri"/>
        <family val="2"/>
        <scheme val="minor"/>
      </rPr>
      <t>CATHERINE</t>
    </r>
  </si>
  <si>
    <t xml:space="preserve">Diminution au niveau du bâtiment 2 </t>
  </si>
  <si>
    <t>Si agent supplémentaire, aucun coût entreprise sur ce bâtiment</t>
  </si>
  <si>
    <t>Vider les poubelles, changer les sacs (mettre des sacs poubelles adéquats) et évacuer les déchets</t>
  </si>
  <si>
    <t>Vestiaires hommes et femmes RDC</t>
  </si>
  <si>
    <t>Toilettes  RDC</t>
  </si>
  <si>
    <t>Toilettes handicapé (vers muscu et vers AS)</t>
  </si>
  <si>
    <t>Salle de musculation 1 -2 - 3</t>
  </si>
  <si>
    <t xml:space="preserve">Vider les poubelles, changer les sacs (mettre des sacs poubelles adéquats) et évacuer les déchets </t>
  </si>
  <si>
    <t>Augmentation au niveau du bâtiment 4 car reprise par l'entreprise des escaliers et paliers des 3 étages, des 
locaux de la LRSU et du bureau de l'AS</t>
  </si>
  <si>
    <t>Passer le balai ciseaux et aspirer après</t>
  </si>
  <si>
    <t>Changer les sacs des poubelles et évacuer les déchets</t>
  </si>
  <si>
    <t>Vider et changer les sacs des poubelles</t>
  </si>
  <si>
    <t>Désinfecter et détartrer les WC , les lavabos et robinets</t>
  </si>
  <si>
    <t>Nettoyer le sol à la balayeuse</t>
  </si>
  <si>
    <t>Aspirer, récurer sol  et les escaliers de fer</t>
  </si>
  <si>
    <t>Augmentation au niveau du bâtiment 5 si pas d'agent supplémentaire mais à limiter car certainement problème sur le prix du nettotage du mobilier de la halle d'athlé</t>
  </si>
  <si>
    <t>Diminution du coût si agent supplémentaire</t>
  </si>
  <si>
    <t>Sans agent Suppl</t>
  </si>
  <si>
    <t>Avec nouvel agent</t>
  </si>
  <si>
    <t>escaliers bât 4</t>
  </si>
  <si>
    <t>Légère augmentation au niveau du bâtiment 3 si pas d'agent supplémentaire (ajout SAS vers bâtiment 4
et nettoyage des tables de la salle de coworking notamment)</t>
  </si>
  <si>
    <t>Retirer et changer les sacs des poubelles (mettre des sacs poubelles adéquats). 
Evacuer les sacs poubelles dans les containers prévus</t>
  </si>
  <si>
    <t>Nettoyer les tables-chaises et tableaux blanc</t>
  </si>
  <si>
    <t>TOTAL HT</t>
  </si>
  <si>
    <t>TVA</t>
  </si>
  <si>
    <t>TOTAL TTC</t>
  </si>
  <si>
    <t>Salle PIMS
Hall d'entrée et couloirs</t>
  </si>
  <si>
    <t>Cage d'escaliers et palliers</t>
  </si>
  <si>
    <t>Ex Locaux LRSU
Ex Bureau AS</t>
  </si>
  <si>
    <t>Salles TD1 et TD2</t>
  </si>
  <si>
    <t>Halle de sports-co</t>
  </si>
  <si>
    <t>MAISON DES SPORTS</t>
  </si>
  <si>
    <t xml:space="preserve">Le nouvel agent reprend le bâtiment 3 ainsi que les vestiaires-douches, la salle PIMS et </t>
  </si>
  <si>
    <t>le hall/couloirs du bâtiment 5.</t>
  </si>
  <si>
    <t>UFR STAPS - 31 rue de l'Epitaphe - 25000 BESANCON</t>
  </si>
  <si>
    <t>Enlever les toiles d'araignées</t>
  </si>
  <si>
    <t>Marché passé sur 40 semaines-année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</si>
</sst>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sz val="14"/>
      <name val="Arial"/>
      <family val="2"/>
    </font>
    <font>
      <b/>
      <sz val="14"/>
      <color rgb="FF00206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sz val="14"/>
      <color theme="0" tint="-0.499984740745262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Arial"/>
      <family val="2"/>
    </font>
    <font>
      <sz val="14"/>
      <color theme="0"/>
      <name val="Calibri"/>
      <family val="2"/>
      <scheme val="minor"/>
    </font>
    <font>
      <b/>
      <u val="double"/>
      <sz val="26"/>
      <color theme="4" tint="-0.249977111117893"/>
      <name val="Calibri"/>
      <family val="2"/>
      <scheme val="minor"/>
    </font>
    <font>
      <b/>
      <u val="double"/>
      <sz val="28"/>
      <color theme="4" tint="-0.249977111117893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u val="double"/>
      <sz val="18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1"/>
      <color theme="7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1"/>
      <color rgb="FFFF66CC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trike/>
      <sz val="11"/>
      <color theme="1"/>
      <name val="Calibri"/>
      <family val="2"/>
      <scheme val="minor"/>
    </font>
    <font>
      <b/>
      <i/>
      <sz val="11"/>
      <color theme="7"/>
      <name val="Calibri"/>
      <family val="2"/>
      <scheme val="minor"/>
    </font>
    <font>
      <b/>
      <sz val="12"/>
      <color theme="8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Arial"/>
      <family val="2"/>
    </font>
    <font>
      <sz val="12"/>
      <color theme="1"/>
      <name val="Wingdings"/>
      <charset val="2"/>
    </font>
    <font>
      <sz val="18"/>
      <color theme="1"/>
      <name val="Wingdings"/>
      <charset val="2"/>
    </font>
    <font>
      <sz val="20"/>
      <color theme="1"/>
      <name val="Wingdings"/>
      <charset val="2"/>
    </font>
    <font>
      <b/>
      <u/>
      <sz val="16"/>
      <color rgb="FF00B050"/>
      <name val="Calibri"/>
      <family val="2"/>
      <scheme val="minor"/>
    </font>
    <font>
      <b/>
      <sz val="10"/>
      <color rgb="FF7030A0"/>
      <name val="Calibri"/>
      <family val="2"/>
      <scheme val="minor"/>
    </font>
    <font>
      <b/>
      <sz val="10"/>
      <color theme="8"/>
      <name val="Calibri"/>
      <family val="2"/>
      <scheme val="minor"/>
    </font>
    <font>
      <b/>
      <sz val="10"/>
      <color theme="5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00206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color theme="8"/>
      <name val="Calibri"/>
      <family val="2"/>
      <scheme val="minor"/>
    </font>
    <font>
      <b/>
      <sz val="9"/>
      <color theme="5"/>
      <name val="Calibri"/>
      <family val="2"/>
      <scheme val="minor"/>
    </font>
    <font>
      <b/>
      <u/>
      <sz val="14"/>
      <color rgb="FF00B050"/>
      <name val="Calibri"/>
      <family val="2"/>
      <scheme val="minor"/>
    </font>
    <font>
      <b/>
      <u/>
      <sz val="16"/>
      <color theme="5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u/>
      <sz val="14"/>
      <color theme="5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9"/>
      <color rgb="FF7030A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Arial"/>
      <family val="2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u/>
      <sz val="12"/>
      <color theme="5"/>
      <name val="Calibri"/>
      <family val="2"/>
      <scheme val="minor"/>
    </font>
    <font>
      <sz val="12"/>
      <color theme="5"/>
      <name val="Calibri"/>
      <family val="2"/>
      <scheme val="minor"/>
    </font>
    <font>
      <b/>
      <u/>
      <sz val="12"/>
      <color rgb="FF00B050"/>
      <name val="Calibri"/>
      <family val="2"/>
      <scheme val="minor"/>
    </font>
    <font>
      <sz val="12"/>
      <color rgb="FF00B05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A3A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9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theme="4" tint="-0.2499465926084170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70C0"/>
      </left>
      <right/>
      <top style="medium">
        <color rgb="FF0070C0"/>
      </top>
      <bottom style="medium">
        <color indexed="64"/>
      </bottom>
      <diagonal/>
    </border>
    <border>
      <left style="medium">
        <color rgb="FF0070C0"/>
      </left>
      <right style="thin">
        <color indexed="64"/>
      </right>
      <top style="medium">
        <color indexed="64"/>
      </top>
      <bottom/>
      <diagonal/>
    </border>
    <border>
      <left style="medium">
        <color rgb="FF0070C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70C0"/>
      </left>
      <right style="thin">
        <color indexed="64"/>
      </right>
      <top style="thin">
        <color indexed="64"/>
      </top>
      <bottom/>
      <diagonal/>
    </border>
    <border>
      <left style="medium">
        <color rgb="FF0070C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70C0"/>
      </left>
      <right style="thin">
        <color indexed="64"/>
      </right>
      <top/>
      <bottom style="thin">
        <color indexed="64"/>
      </bottom>
      <diagonal/>
    </border>
    <border>
      <left style="medium">
        <color rgb="FF0070C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70C0"/>
      </top>
      <bottom style="medium">
        <color indexed="64"/>
      </bottom>
      <diagonal/>
    </border>
    <border>
      <left style="medium">
        <color rgb="FFFF66CC"/>
      </left>
      <right/>
      <top style="medium">
        <color rgb="FFFF66CC"/>
      </top>
      <bottom style="medium">
        <color indexed="64"/>
      </bottom>
      <diagonal/>
    </border>
    <border>
      <left/>
      <right style="medium">
        <color rgb="FFFF66CC"/>
      </right>
      <top style="medium">
        <color rgb="FFFF66CC"/>
      </top>
      <bottom style="medium">
        <color indexed="64"/>
      </bottom>
      <diagonal/>
    </border>
    <border>
      <left style="medium">
        <color rgb="FFFF66CC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rgb="FFFF66CC"/>
      </right>
      <top style="medium">
        <color indexed="64"/>
      </top>
      <bottom/>
      <diagonal/>
    </border>
    <border>
      <left style="medium">
        <color rgb="FFFF66CC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66CC"/>
      </right>
      <top style="thin">
        <color indexed="64"/>
      </top>
      <bottom style="thin">
        <color indexed="64"/>
      </bottom>
      <diagonal/>
    </border>
    <border>
      <left style="medium">
        <color rgb="FFFF66CC"/>
      </left>
      <right style="thin">
        <color indexed="64"/>
      </right>
      <top style="thin">
        <color indexed="64"/>
      </top>
      <bottom/>
      <diagonal/>
    </border>
    <border>
      <left style="medium">
        <color rgb="FFFF66CC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medium">
        <color rgb="FFFF66CC"/>
      </right>
      <top style="thin">
        <color indexed="64"/>
      </top>
      <bottom style="thin">
        <color indexed="64"/>
      </bottom>
      <diagonal/>
    </border>
    <border>
      <left style="medium">
        <color rgb="FFFF66CC"/>
      </left>
      <right style="thin">
        <color indexed="64"/>
      </right>
      <top/>
      <bottom style="thin">
        <color indexed="64"/>
      </bottom>
      <diagonal/>
    </border>
    <border>
      <left style="medium">
        <color rgb="FF0070C0"/>
      </left>
      <right style="thin">
        <color indexed="64"/>
      </right>
      <top/>
      <bottom style="medium">
        <color indexed="64"/>
      </bottom>
      <diagonal/>
    </border>
    <border>
      <left style="medium">
        <color rgb="FFFF66CC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FF66CC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7" fillId="0" borderId="0" applyNumberFormat="0" applyFill="0" applyBorder="0" applyAlignment="0" applyProtection="0"/>
    <xf numFmtId="0" fontId="39" fillId="0" borderId="0"/>
  </cellStyleXfs>
  <cellXfs count="750">
    <xf numFmtId="0" fontId="0" fillId="0" borderId="0" xfId="0"/>
    <xf numFmtId="49" fontId="2" fillId="0" borderId="10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vertical="center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3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34" xfId="0" applyNumberFormat="1" applyFont="1" applyBorder="1" applyAlignment="1">
      <alignment horizontal="center" vertical="center" wrapText="1"/>
    </xf>
    <xf numFmtId="49" fontId="10" fillId="0" borderId="26" xfId="0" applyNumberFormat="1" applyFont="1" applyBorder="1" applyAlignment="1">
      <alignment horizontal="center" vertical="center" wrapText="1"/>
    </xf>
    <xf numFmtId="164" fontId="10" fillId="0" borderId="28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vertical="center"/>
    </xf>
    <xf numFmtId="49" fontId="2" fillId="0" borderId="41" xfId="0" applyNumberFormat="1" applyFont="1" applyBorder="1" applyAlignment="1">
      <alignment horizontal="center" vertical="center" wrapText="1"/>
    </xf>
    <xf numFmtId="49" fontId="14" fillId="0" borderId="10" xfId="0" applyNumberFormat="1" applyFont="1" applyBorder="1" applyAlignment="1">
      <alignment horizontal="center" vertical="center" wrapText="1"/>
    </xf>
    <xf numFmtId="49" fontId="14" fillId="0" borderId="27" xfId="0" applyNumberFormat="1" applyFont="1" applyBorder="1" applyAlignment="1">
      <alignment horizontal="center"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164" fontId="10" fillId="0" borderId="29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27" xfId="0" applyNumberFormat="1" applyFont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/>
    </xf>
    <xf numFmtId="0" fontId="8" fillId="3" borderId="38" xfId="0" applyFont="1" applyFill="1" applyBorder="1" applyAlignment="1">
      <alignment horizontal="center" vertical="center"/>
    </xf>
    <xf numFmtId="0" fontId="8" fillId="3" borderId="44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wrapText="1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/>
    </xf>
    <xf numFmtId="0" fontId="8" fillId="6" borderId="25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7" fillId="5" borderId="23" xfId="0" applyFont="1" applyFill="1" applyBorder="1" applyAlignment="1">
      <alignment horizontal="center" vertical="center"/>
    </xf>
    <xf numFmtId="49" fontId="10" fillId="0" borderId="41" xfId="0" applyNumberFormat="1" applyFont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center" vertical="center" wrapText="1"/>
    </xf>
    <xf numFmtId="164" fontId="10" fillId="0" borderId="17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14" fillId="0" borderId="19" xfId="0" applyNumberFormat="1" applyFont="1" applyBorder="1" applyAlignment="1">
      <alignment horizontal="center" vertical="center" wrapText="1"/>
    </xf>
    <xf numFmtId="49" fontId="6" fillId="0" borderId="26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49" fontId="2" fillId="0" borderId="30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1" xfId="0" applyNumberFormat="1" applyFont="1" applyBorder="1" applyAlignment="1">
      <alignment horizontal="center" vertical="center" wrapText="1"/>
    </xf>
    <xf numFmtId="49" fontId="6" fillId="0" borderId="27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vertical="center"/>
    </xf>
    <xf numFmtId="49" fontId="2" fillId="0" borderId="6" xfId="0" applyNumberFormat="1" applyFont="1" applyBorder="1" applyAlignment="1">
      <alignment horizontal="center" vertical="center" wrapText="1"/>
    </xf>
    <xf numFmtId="0" fontId="8" fillId="6" borderId="43" xfId="0" applyFont="1" applyFill="1" applyBorder="1" applyAlignment="1">
      <alignment horizontal="center" vertical="center"/>
    </xf>
    <xf numFmtId="49" fontId="2" fillId="0" borderId="50" xfId="0" applyNumberFormat="1" applyFont="1" applyBorder="1" applyAlignment="1">
      <alignment horizontal="center" vertical="center" wrapText="1"/>
    </xf>
    <xf numFmtId="164" fontId="10" fillId="0" borderId="51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 wrapText="1"/>
    </xf>
    <xf numFmtId="0" fontId="8" fillId="8" borderId="43" xfId="0" applyFont="1" applyFill="1" applyBorder="1" applyAlignment="1">
      <alignment horizontal="center" vertical="center"/>
    </xf>
    <xf numFmtId="0" fontId="1" fillId="9" borderId="43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/>
    </xf>
    <xf numFmtId="0" fontId="1" fillId="9" borderId="23" xfId="0" applyFont="1" applyFill="1" applyBorder="1" applyAlignment="1">
      <alignment horizontal="center" vertical="center"/>
    </xf>
    <xf numFmtId="0" fontId="8" fillId="9" borderId="23" xfId="0" applyFont="1" applyFill="1" applyBorder="1" applyAlignment="1">
      <alignment horizontal="center" vertical="center"/>
    </xf>
    <xf numFmtId="0" fontId="8" fillId="9" borderId="24" xfId="0" applyFont="1" applyFill="1" applyBorder="1" applyAlignment="1">
      <alignment horizontal="center" vertical="center"/>
    </xf>
    <xf numFmtId="0" fontId="20" fillId="10" borderId="7" xfId="0" applyFont="1" applyFill="1" applyBorder="1" applyAlignment="1">
      <alignment horizontal="center" vertical="center"/>
    </xf>
    <xf numFmtId="0" fontId="20" fillId="10" borderId="44" xfId="0" applyFont="1" applyFill="1" applyBorder="1" applyAlignment="1">
      <alignment horizontal="center" vertical="center"/>
    </xf>
    <xf numFmtId="0" fontId="20" fillId="10" borderId="23" xfId="0" applyFont="1" applyFill="1" applyBorder="1" applyAlignment="1">
      <alignment horizontal="center" vertical="center"/>
    </xf>
    <xf numFmtId="0" fontId="20" fillId="10" borderId="22" xfId="0" applyFont="1" applyFill="1" applyBorder="1" applyAlignment="1">
      <alignment horizontal="center" vertical="center"/>
    </xf>
    <xf numFmtId="49" fontId="21" fillId="10" borderId="23" xfId="0" applyNumberFormat="1" applyFont="1" applyFill="1" applyBorder="1" applyAlignment="1">
      <alignment vertical="center"/>
    </xf>
    <xf numFmtId="0" fontId="20" fillId="10" borderId="43" xfId="0" applyFont="1" applyFill="1" applyBorder="1" applyAlignment="1">
      <alignment horizontal="center" vertical="center"/>
    </xf>
    <xf numFmtId="0" fontId="18" fillId="10" borderId="43" xfId="0" applyFont="1" applyFill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/>
    </xf>
    <xf numFmtId="49" fontId="13" fillId="0" borderId="40" xfId="0" applyNumberFormat="1" applyFont="1" applyBorder="1" applyAlignment="1">
      <alignment vertical="center"/>
    </xf>
    <xf numFmtId="0" fontId="8" fillId="6" borderId="22" xfId="0" applyFont="1" applyFill="1" applyBorder="1" applyAlignment="1">
      <alignment horizontal="center" vertical="center"/>
    </xf>
    <xf numFmtId="0" fontId="8" fillId="6" borderId="24" xfId="0" applyFont="1" applyFill="1" applyBorder="1" applyAlignment="1">
      <alignment horizontal="center" vertical="center"/>
    </xf>
    <xf numFmtId="0" fontId="8" fillId="11" borderId="23" xfId="0" applyFont="1" applyFill="1" applyBorder="1" applyAlignment="1">
      <alignment horizontal="center" vertical="center"/>
    </xf>
    <xf numFmtId="0" fontId="8" fillId="11" borderId="24" xfId="0" applyFont="1" applyFill="1" applyBorder="1" applyAlignment="1">
      <alignment horizontal="center" vertical="center"/>
    </xf>
    <xf numFmtId="0" fontId="8" fillId="12" borderId="22" xfId="0" applyFont="1" applyFill="1" applyBorder="1" applyAlignment="1">
      <alignment horizontal="center" vertical="center"/>
    </xf>
    <xf numFmtId="0" fontId="1" fillId="12" borderId="23" xfId="0" applyFont="1" applyFill="1" applyBorder="1" applyAlignment="1">
      <alignment horizontal="center" vertical="center"/>
    </xf>
    <xf numFmtId="0" fontId="1" fillId="12" borderId="22" xfId="0" applyFont="1" applyFill="1" applyBorder="1" applyAlignment="1">
      <alignment horizontal="center" vertical="center"/>
    </xf>
    <xf numFmtId="0" fontId="8" fillId="12" borderId="23" xfId="0" applyFont="1" applyFill="1" applyBorder="1" applyAlignment="1">
      <alignment horizontal="center" vertical="center"/>
    </xf>
    <xf numFmtId="0" fontId="8" fillId="12" borderId="24" xfId="0" applyFont="1" applyFill="1" applyBorder="1" applyAlignment="1">
      <alignment horizontal="center" vertical="center"/>
    </xf>
    <xf numFmtId="0" fontId="20" fillId="13" borderId="23" xfId="0" applyFont="1" applyFill="1" applyBorder="1" applyAlignment="1">
      <alignment horizontal="center" vertical="center"/>
    </xf>
    <xf numFmtId="0" fontId="20" fillId="13" borderId="24" xfId="0" applyFont="1" applyFill="1" applyBorder="1" applyAlignment="1">
      <alignment horizontal="center" vertical="center"/>
    </xf>
    <xf numFmtId="0" fontId="18" fillId="13" borderId="22" xfId="0" applyFont="1" applyFill="1" applyBorder="1" applyAlignment="1">
      <alignment horizontal="center" vertical="center"/>
    </xf>
    <xf numFmtId="0" fontId="20" fillId="13" borderId="22" xfId="0" applyFont="1" applyFill="1" applyBorder="1" applyAlignment="1">
      <alignment horizontal="center" vertical="center"/>
    </xf>
    <xf numFmtId="0" fontId="20" fillId="13" borderId="22" xfId="0" applyFont="1" applyFill="1" applyBorder="1" applyAlignment="1">
      <alignment horizontal="center" vertical="center" wrapText="1"/>
    </xf>
    <xf numFmtId="0" fontId="8" fillId="14" borderId="22" xfId="0" applyFont="1" applyFill="1" applyBorder="1" applyAlignment="1">
      <alignment horizontal="center" vertical="center"/>
    </xf>
    <xf numFmtId="49" fontId="2" fillId="0" borderId="0" xfId="0" applyNumberFormat="1" applyFont="1" applyAlignment="1">
      <alignment vertical="center"/>
    </xf>
    <xf numFmtId="0" fontId="8" fillId="6" borderId="54" xfId="0" applyFont="1" applyFill="1" applyBorder="1" applyAlignment="1">
      <alignment horizontal="center" vertical="center"/>
    </xf>
    <xf numFmtId="0" fontId="8" fillId="5" borderId="43" xfId="0" applyFont="1" applyFill="1" applyBorder="1" applyAlignment="1">
      <alignment horizontal="center" vertical="center"/>
    </xf>
    <xf numFmtId="0" fontId="1" fillId="11" borderId="43" xfId="0" applyFont="1" applyFill="1" applyBorder="1" applyAlignment="1">
      <alignment horizontal="center" vertical="center"/>
    </xf>
    <xf numFmtId="0" fontId="1" fillId="12" borderId="43" xfId="0" applyFont="1" applyFill="1" applyBorder="1" applyAlignment="1">
      <alignment horizontal="center" vertical="center"/>
    </xf>
    <xf numFmtId="0" fontId="18" fillId="13" borderId="43" xfId="0" applyFont="1" applyFill="1" applyBorder="1" applyAlignment="1">
      <alignment horizontal="center" vertical="center"/>
    </xf>
    <xf numFmtId="0" fontId="1" fillId="7" borderId="43" xfId="0" applyFont="1" applyFill="1" applyBorder="1" applyAlignment="1">
      <alignment horizontal="center" vertical="center"/>
    </xf>
    <xf numFmtId="0" fontId="8" fillId="14" borderId="43" xfId="0" applyFont="1" applyFill="1" applyBorder="1" applyAlignment="1">
      <alignment horizontal="center" vertical="center"/>
    </xf>
    <xf numFmtId="0" fontId="18" fillId="15" borderId="43" xfId="0" applyFont="1" applyFill="1" applyBorder="1" applyAlignment="1">
      <alignment horizontal="center" vertical="center"/>
    </xf>
    <xf numFmtId="49" fontId="5" fillId="0" borderId="4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8" xfId="0" applyNumberFormat="1" applyFont="1" applyBorder="1" applyAlignment="1">
      <alignment horizontal="center" vertical="center" wrapText="1"/>
    </xf>
    <xf numFmtId="0" fontId="8" fillId="8" borderId="24" xfId="0" applyFont="1" applyFill="1" applyBorder="1" applyAlignment="1">
      <alignment horizontal="center" vertical="center"/>
    </xf>
    <xf numFmtId="49" fontId="7" fillId="2" borderId="9" xfId="0" applyNumberFormat="1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49" fontId="9" fillId="2" borderId="9" xfId="0" applyNumberFormat="1" applyFont="1" applyFill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49" xfId="0" applyFont="1" applyBorder="1" applyAlignment="1">
      <alignment vertical="center" wrapText="1"/>
    </xf>
    <xf numFmtId="49" fontId="7" fillId="2" borderId="49" xfId="0" applyNumberFormat="1" applyFont="1" applyFill="1" applyBorder="1" applyAlignment="1">
      <alignment vertical="center" wrapText="1"/>
    </xf>
    <xf numFmtId="49" fontId="9" fillId="2" borderId="12" xfId="0" applyNumberFormat="1" applyFont="1" applyFill="1" applyBorder="1" applyAlignment="1">
      <alignment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49" fontId="9" fillId="5" borderId="1" xfId="0" applyNumberFormat="1" applyFont="1" applyFill="1" applyBorder="1" applyAlignment="1">
      <alignment horizontal="center" vertical="center" wrapText="1"/>
    </xf>
    <xf numFmtId="49" fontId="2" fillId="5" borderId="56" xfId="0" applyNumberFormat="1" applyFont="1" applyFill="1" applyBorder="1" applyAlignment="1">
      <alignment horizontal="center" vertical="center" wrapText="1"/>
    </xf>
    <xf numFmtId="0" fontId="25" fillId="16" borderId="46" xfId="0" applyFont="1" applyFill="1" applyBorder="1" applyAlignment="1">
      <alignment horizontal="right" vertical="center"/>
    </xf>
    <xf numFmtId="49" fontId="26" fillId="16" borderId="0" xfId="0" applyNumberFormat="1" applyFont="1" applyFill="1" applyAlignment="1">
      <alignment horizontal="left" vertical="center" wrapText="1"/>
    </xf>
    <xf numFmtId="49" fontId="4" fillId="16" borderId="0" xfId="0" applyNumberFormat="1" applyFont="1" applyFill="1" applyAlignment="1">
      <alignment horizontal="left" vertical="center"/>
    </xf>
    <xf numFmtId="49" fontId="26" fillId="16" borderId="30" xfId="0" applyNumberFormat="1" applyFont="1" applyFill="1" applyBorder="1" applyAlignment="1">
      <alignment horizontal="left" vertical="center" wrapText="1"/>
    </xf>
    <xf numFmtId="0" fontId="25" fillId="16" borderId="48" xfId="0" applyFont="1" applyFill="1" applyBorder="1" applyAlignment="1">
      <alignment horizontal="right" vertical="center"/>
    </xf>
    <xf numFmtId="49" fontId="28" fillId="16" borderId="0" xfId="1" applyNumberFormat="1" applyFont="1" applyFill="1" applyBorder="1" applyAlignment="1">
      <alignment horizontal="left" vertical="center" wrapText="1"/>
    </xf>
    <xf numFmtId="49" fontId="26" fillId="16" borderId="9" xfId="0" applyNumberFormat="1" applyFont="1" applyFill="1" applyBorder="1" applyAlignment="1">
      <alignment horizontal="left" vertical="center"/>
    </xf>
    <xf numFmtId="0" fontId="25" fillId="16" borderId="47" xfId="0" applyFont="1" applyFill="1" applyBorder="1" applyAlignment="1">
      <alignment horizontal="right" vertical="center"/>
    </xf>
    <xf numFmtId="0" fontId="1" fillId="0" borderId="53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/>
    </xf>
    <xf numFmtId="0" fontId="8" fillId="9" borderId="43" xfId="0" applyFont="1" applyFill="1" applyBorder="1" applyAlignment="1">
      <alignment horizontal="center" vertical="center"/>
    </xf>
    <xf numFmtId="0" fontId="8" fillId="9" borderId="25" xfId="0" applyFont="1" applyFill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164" fontId="10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29" fillId="11" borderId="43" xfId="0" applyFont="1" applyFill="1" applyBorder="1" applyAlignment="1">
      <alignment horizontal="center" vertical="center"/>
    </xf>
    <xf numFmtId="0" fontId="1" fillId="3" borderId="43" xfId="0" applyFont="1" applyFill="1" applyBorder="1" applyAlignment="1">
      <alignment horizontal="center" vertical="center"/>
    </xf>
    <xf numFmtId="0" fontId="31" fillId="0" borderId="23" xfId="0" applyFont="1" applyBorder="1" applyAlignment="1">
      <alignment vertical="center"/>
    </xf>
    <xf numFmtId="0" fontId="31" fillId="0" borderId="8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23" xfId="0" applyBorder="1" applyAlignment="1">
      <alignment vertical="center"/>
    </xf>
    <xf numFmtId="0" fontId="31" fillId="0" borderId="7" xfId="0" applyFont="1" applyBorder="1" applyAlignment="1">
      <alignment vertical="center"/>
    </xf>
    <xf numFmtId="0" fontId="0" fillId="0" borderId="8" xfId="0" applyBorder="1" applyAlignment="1">
      <alignment vertical="center"/>
    </xf>
    <xf numFmtId="49" fontId="9" fillId="2" borderId="13" xfId="0" applyNumberFormat="1" applyFont="1" applyFill="1" applyBorder="1" applyAlignment="1">
      <alignment horizontal="left" vertical="center" wrapText="1"/>
    </xf>
    <xf numFmtId="0" fontId="31" fillId="0" borderId="24" xfId="0" applyFont="1" applyBorder="1" applyAlignment="1">
      <alignment vertical="center"/>
    </xf>
    <xf numFmtId="0" fontId="31" fillId="0" borderId="7" xfId="0" applyFont="1" applyBorder="1" applyAlignment="1">
      <alignment horizontal="left" vertical="center"/>
    </xf>
    <xf numFmtId="0" fontId="6" fillId="9" borderId="23" xfId="0" applyFont="1" applyFill="1" applyBorder="1" applyAlignment="1">
      <alignment vertical="center"/>
    </xf>
    <xf numFmtId="0" fontId="7" fillId="0" borderId="20" xfId="0" applyFont="1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0" fontId="6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4" fillId="0" borderId="53" xfId="0" applyFont="1" applyBorder="1" applyAlignment="1">
      <alignment vertical="center"/>
    </xf>
    <xf numFmtId="0" fontId="16" fillId="0" borderId="23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6" fillId="5" borderId="24" xfId="0" applyFont="1" applyFill="1" applyBorder="1" applyAlignment="1">
      <alignment vertical="center"/>
    </xf>
    <xf numFmtId="0" fontId="22" fillId="13" borderId="24" xfId="0" applyFont="1" applyFill="1" applyBorder="1" applyAlignment="1">
      <alignment vertical="center"/>
    </xf>
    <xf numFmtId="0" fontId="6" fillId="7" borderId="22" xfId="0" applyFont="1" applyFill="1" applyBorder="1" applyAlignment="1">
      <alignment vertical="center"/>
    </xf>
    <xf numFmtId="0" fontId="6" fillId="7" borderId="23" xfId="0" applyFont="1" applyFill="1" applyBorder="1" applyAlignment="1">
      <alignment vertical="center"/>
    </xf>
    <xf numFmtId="0" fontId="6" fillId="7" borderId="24" xfId="0" applyFont="1" applyFill="1" applyBorder="1" applyAlignment="1">
      <alignment vertical="center"/>
    </xf>
    <xf numFmtId="0" fontId="6" fillId="7" borderId="43" xfId="0" applyFont="1" applyFill="1" applyBorder="1" applyAlignment="1">
      <alignment vertical="center"/>
    </xf>
    <xf numFmtId="0" fontId="22" fillId="15" borderId="22" xfId="0" applyFont="1" applyFill="1" applyBorder="1" applyAlignment="1">
      <alignment vertical="center"/>
    </xf>
    <xf numFmtId="0" fontId="22" fillId="15" borderId="23" xfId="0" applyFont="1" applyFill="1" applyBorder="1" applyAlignment="1">
      <alignment vertical="center"/>
    </xf>
    <xf numFmtId="0" fontId="22" fillId="15" borderId="24" xfId="0" applyFont="1" applyFill="1" applyBorder="1" applyAlignment="1">
      <alignment vertical="center"/>
    </xf>
    <xf numFmtId="0" fontId="31" fillId="3" borderId="38" xfId="0" applyFont="1" applyFill="1" applyBorder="1" applyAlignment="1">
      <alignment horizontal="left" vertical="center"/>
    </xf>
    <xf numFmtId="0" fontId="30" fillId="0" borderId="23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0" fontId="7" fillId="0" borderId="21" xfId="0" applyFont="1" applyBorder="1" applyAlignment="1">
      <alignment vertical="center" wrapText="1"/>
    </xf>
    <xf numFmtId="49" fontId="5" fillId="0" borderId="0" xfId="0" applyNumberFormat="1" applyFont="1" applyAlignment="1">
      <alignment horizontal="left" vertical="center" wrapText="1"/>
    </xf>
    <xf numFmtId="0" fontId="7" fillId="0" borderId="40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49" fontId="7" fillId="2" borderId="18" xfId="0" applyNumberFormat="1" applyFont="1" applyFill="1" applyBorder="1" applyAlignment="1">
      <alignment horizontal="left" vertical="center" wrapText="1"/>
    </xf>
    <xf numFmtId="49" fontId="9" fillId="2" borderId="42" xfId="0" applyNumberFormat="1" applyFont="1" applyFill="1" applyBorder="1" applyAlignment="1">
      <alignment vertical="center" wrapText="1"/>
    </xf>
    <xf numFmtId="49" fontId="7" fillId="2" borderId="10" xfId="0" applyNumberFormat="1" applyFont="1" applyFill="1" applyBorder="1" applyAlignment="1">
      <alignment vertical="center" wrapText="1"/>
    </xf>
    <xf numFmtId="0" fontId="7" fillId="0" borderId="42" xfId="0" applyFont="1" applyBorder="1" applyAlignment="1">
      <alignment vertical="center" wrapText="1"/>
    </xf>
    <xf numFmtId="0" fontId="7" fillId="0" borderId="30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49" fontId="9" fillId="2" borderId="49" xfId="0" applyNumberFormat="1" applyFont="1" applyFill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49" fontId="9" fillId="2" borderId="10" xfId="0" applyNumberFormat="1" applyFont="1" applyFill="1" applyBorder="1" applyAlignment="1">
      <alignment vertical="center" wrapText="1"/>
    </xf>
    <xf numFmtId="49" fontId="7" fillId="2" borderId="12" xfId="0" applyNumberFormat="1" applyFont="1" applyFill="1" applyBorder="1" applyAlignment="1">
      <alignment vertical="center" wrapText="1"/>
    </xf>
    <xf numFmtId="49" fontId="7" fillId="2" borderId="20" xfId="0" applyNumberFormat="1" applyFont="1" applyFill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9" fillId="0" borderId="49" xfId="0" applyFont="1" applyBorder="1" applyAlignment="1">
      <alignment vertical="center" wrapText="1"/>
    </xf>
    <xf numFmtId="49" fontId="7" fillId="2" borderId="0" xfId="0" applyNumberFormat="1" applyFont="1" applyFill="1" applyAlignment="1">
      <alignment vertical="center" wrapText="1"/>
    </xf>
    <xf numFmtId="0" fontId="7" fillId="0" borderId="36" xfId="0" applyFont="1" applyBorder="1" applyAlignment="1">
      <alignment horizontal="left" vertical="center" wrapText="1"/>
    </xf>
    <xf numFmtId="49" fontId="9" fillId="2" borderId="12" xfId="0" applyNumberFormat="1" applyFont="1" applyFill="1" applyBorder="1" applyAlignment="1">
      <alignment horizontal="left" vertical="center" wrapText="1"/>
    </xf>
    <xf numFmtId="49" fontId="7" fillId="2" borderId="12" xfId="0" applyNumberFormat="1" applyFont="1" applyFill="1" applyBorder="1" applyAlignment="1">
      <alignment horizontal="left" vertical="center" wrapText="1"/>
    </xf>
    <xf numFmtId="49" fontId="7" fillId="2" borderId="32" xfId="0" applyNumberFormat="1" applyFont="1" applyFill="1" applyBorder="1" applyAlignment="1">
      <alignment horizontal="left" vertical="center" wrapText="1"/>
    </xf>
    <xf numFmtId="0" fontId="7" fillId="0" borderId="20" xfId="0" applyFont="1" applyBorder="1" applyAlignment="1">
      <alignment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7" fillId="2" borderId="9" xfId="0" applyNumberFormat="1" applyFont="1" applyFill="1" applyBorder="1" applyAlignment="1">
      <alignment horizontal="left" vertical="center" wrapText="1"/>
    </xf>
    <xf numFmtId="49" fontId="7" fillId="2" borderId="31" xfId="0" applyNumberFormat="1" applyFont="1" applyFill="1" applyBorder="1" applyAlignment="1">
      <alignment horizontal="left" vertical="center" wrapText="1"/>
    </xf>
    <xf numFmtId="0" fontId="9" fillId="0" borderId="30" xfId="0" applyFont="1" applyBorder="1" applyAlignment="1">
      <alignment horizontal="left" vertical="center" wrapText="1"/>
    </xf>
    <xf numFmtId="49" fontId="9" fillId="2" borderId="52" xfId="0" applyNumberFormat="1" applyFont="1" applyFill="1" applyBorder="1" applyAlignment="1">
      <alignment vertical="center" wrapText="1"/>
    </xf>
    <xf numFmtId="49" fontId="9" fillId="2" borderId="21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vertical="center" wrapText="1"/>
    </xf>
    <xf numFmtId="49" fontId="9" fillId="2" borderId="13" xfId="0" applyNumberFormat="1" applyFont="1" applyFill="1" applyBorder="1" applyAlignment="1">
      <alignment vertical="center" wrapText="1"/>
    </xf>
    <xf numFmtId="0" fontId="9" fillId="0" borderId="21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7" fillId="0" borderId="13" xfId="0" applyFont="1" applyBorder="1" applyAlignment="1">
      <alignment vertical="center" wrapText="1"/>
    </xf>
    <xf numFmtId="49" fontId="7" fillId="2" borderId="13" xfId="0" applyNumberFormat="1" applyFont="1" applyFill="1" applyBorder="1" applyAlignment="1">
      <alignment vertical="center" wrapText="1"/>
    </xf>
    <xf numFmtId="0" fontId="7" fillId="0" borderId="35" xfId="0" applyFont="1" applyBorder="1" applyAlignment="1">
      <alignment vertical="center" wrapText="1"/>
    </xf>
    <xf numFmtId="49" fontId="9" fillId="2" borderId="18" xfId="0" applyNumberFormat="1" applyFont="1" applyFill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7" fillId="0" borderId="31" xfId="0" applyFont="1" applyBorder="1" applyAlignment="1">
      <alignment vertical="center" wrapText="1"/>
    </xf>
    <xf numFmtId="49" fontId="9" fillId="2" borderId="46" xfId="0" applyNumberFormat="1" applyFont="1" applyFill="1" applyBorder="1" applyAlignment="1">
      <alignment vertical="center" wrapText="1"/>
    </xf>
    <xf numFmtId="49" fontId="9" fillId="2" borderId="48" xfId="0" applyNumberFormat="1" applyFont="1" applyFill="1" applyBorder="1" applyAlignment="1">
      <alignment vertical="center" wrapText="1"/>
    </xf>
    <xf numFmtId="49" fontId="9" fillId="2" borderId="47" xfId="0" applyNumberFormat="1" applyFont="1" applyFill="1" applyBorder="1" applyAlignment="1">
      <alignment vertical="center" wrapText="1"/>
    </xf>
    <xf numFmtId="0" fontId="30" fillId="0" borderId="7" xfId="0" applyFont="1" applyBorder="1" applyAlignment="1">
      <alignment horizontal="left" vertical="center"/>
    </xf>
    <xf numFmtId="0" fontId="1" fillId="3" borderId="43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 vertical="center"/>
    </xf>
    <xf numFmtId="0" fontId="29" fillId="17" borderId="43" xfId="0" applyFont="1" applyFill="1" applyBorder="1" applyAlignment="1">
      <alignment horizontal="center" vertical="center"/>
    </xf>
    <xf numFmtId="0" fontId="2" fillId="17" borderId="8" xfId="0" applyFont="1" applyFill="1" applyBorder="1" applyAlignment="1">
      <alignment vertical="center"/>
    </xf>
    <xf numFmtId="49" fontId="6" fillId="0" borderId="15" xfId="0" applyNumberFormat="1" applyFont="1" applyBorder="1" applyAlignment="1">
      <alignment vertical="center"/>
    </xf>
    <xf numFmtId="0" fontId="2" fillId="17" borderId="8" xfId="0" applyFont="1" applyFill="1" applyBorder="1" applyAlignment="1">
      <alignment horizontal="center" vertical="center"/>
    </xf>
    <xf numFmtId="49" fontId="9" fillId="2" borderId="60" xfId="0" applyNumberFormat="1" applyFont="1" applyFill="1" applyBorder="1" applyAlignment="1">
      <alignment vertical="center" wrapText="1"/>
    </xf>
    <xf numFmtId="49" fontId="2" fillId="0" borderId="52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vertical="center"/>
    </xf>
    <xf numFmtId="0" fontId="22" fillId="15" borderId="23" xfId="0" applyFont="1" applyFill="1" applyBorder="1" applyAlignment="1">
      <alignment vertical="center" wrapText="1"/>
    </xf>
    <xf numFmtId="0" fontId="3" fillId="11" borderId="63" xfId="0" applyFont="1" applyFill="1" applyBorder="1" applyAlignment="1">
      <alignment horizontal="center" vertical="center"/>
    </xf>
    <xf numFmtId="0" fontId="3" fillId="11" borderId="22" xfId="0" applyFont="1" applyFill="1" applyBorder="1" applyAlignment="1">
      <alignment horizontal="center" vertical="center"/>
    </xf>
    <xf numFmtId="0" fontId="3" fillId="11" borderId="60" xfId="0" applyFont="1" applyFill="1" applyBorder="1" applyAlignment="1">
      <alignment horizontal="center" vertical="center"/>
    </xf>
    <xf numFmtId="0" fontId="3" fillId="11" borderId="23" xfId="0" applyFont="1" applyFill="1" applyBorder="1" applyAlignment="1">
      <alignment horizontal="center" vertical="center"/>
    </xf>
    <xf numFmtId="0" fontId="29" fillId="0" borderId="40" xfId="0" applyFont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5" fillId="4" borderId="43" xfId="0" applyFont="1" applyFill="1" applyBorder="1" applyAlignment="1">
      <alignment horizontal="center" vertical="center"/>
    </xf>
    <xf numFmtId="0" fontId="33" fillId="0" borderId="23" xfId="0" applyFont="1" applyBorder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2" fillId="21" borderId="59" xfId="0" applyNumberFormat="1" applyFont="1" applyFill="1" applyBorder="1" applyAlignment="1">
      <alignment horizontal="center" vertical="center" wrapText="1"/>
    </xf>
    <xf numFmtId="49" fontId="2" fillId="21" borderId="66" xfId="0" applyNumberFormat="1" applyFont="1" applyFill="1" applyBorder="1" applyAlignment="1">
      <alignment horizontal="center" vertical="center" wrapText="1"/>
    </xf>
    <xf numFmtId="49" fontId="10" fillId="0" borderId="64" xfId="0" applyNumberFormat="1" applyFont="1" applyBorder="1" applyAlignment="1">
      <alignment horizontal="center" vertical="center" wrapText="1"/>
    </xf>
    <xf numFmtId="49" fontId="10" fillId="0" borderId="19" xfId="0" applyNumberFormat="1" applyFont="1" applyBorder="1" applyAlignment="1">
      <alignment horizontal="center" vertical="center" wrapText="1"/>
    </xf>
    <xf numFmtId="49" fontId="10" fillId="0" borderId="50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3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10" fillId="0" borderId="14" xfId="0" applyNumberFormat="1" applyFont="1" applyBorder="1" applyAlignment="1">
      <alignment horizontal="center" vertical="center" wrapText="1"/>
    </xf>
    <xf numFmtId="49" fontId="10" fillId="0" borderId="34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vertical="center"/>
    </xf>
    <xf numFmtId="0" fontId="0" fillId="0" borderId="0" xfId="0" applyAlignment="1">
      <alignment horizontal="right" vertical="center"/>
    </xf>
    <xf numFmtId="0" fontId="42" fillId="0" borderId="18" xfId="0" applyFont="1" applyBorder="1" applyAlignment="1">
      <alignment vertical="center"/>
    </xf>
    <xf numFmtId="0" fontId="30" fillId="22" borderId="46" xfId="0" applyFont="1" applyFill="1" applyBorder="1" applyAlignment="1">
      <alignment horizontal="center" vertical="center"/>
    </xf>
    <xf numFmtId="0" fontId="33" fillId="0" borderId="60" xfId="0" applyFont="1" applyBorder="1" applyAlignment="1">
      <alignment vertical="center"/>
    </xf>
    <xf numFmtId="0" fontId="0" fillId="0" borderId="23" xfId="0" applyBorder="1" applyAlignment="1">
      <alignment horizontal="right" vertical="center"/>
    </xf>
    <xf numFmtId="0" fontId="0" fillId="0" borderId="63" xfId="0" applyBorder="1" applyAlignment="1">
      <alignment horizontal="right" vertical="center"/>
    </xf>
    <xf numFmtId="0" fontId="41" fillId="0" borderId="60" xfId="0" applyFont="1" applyBorder="1" applyAlignment="1">
      <alignment vertical="center"/>
    </xf>
    <xf numFmtId="0" fontId="42" fillId="0" borderId="60" xfId="0" applyFont="1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32" fillId="17" borderId="46" xfId="0" applyFont="1" applyFill="1" applyBorder="1" applyAlignment="1">
      <alignment horizontal="center" vertical="center"/>
    </xf>
    <xf numFmtId="0" fontId="43" fillId="0" borderId="60" xfId="0" applyFont="1" applyBorder="1" applyAlignment="1">
      <alignment vertical="center"/>
    </xf>
    <xf numFmtId="0" fontId="1" fillId="0" borderId="60" xfId="0" applyFont="1" applyBorder="1" applyAlignment="1">
      <alignment vertical="center"/>
    </xf>
    <xf numFmtId="0" fontId="31" fillId="23" borderId="46" xfId="0" applyFont="1" applyFill="1" applyBorder="1" applyAlignment="1">
      <alignment horizontal="center" vertical="center"/>
    </xf>
    <xf numFmtId="0" fontId="41" fillId="0" borderId="60" xfId="0" applyFont="1" applyBorder="1" applyAlignment="1">
      <alignment horizontal="left" vertical="center"/>
    </xf>
    <xf numFmtId="0" fontId="1" fillId="0" borderId="60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49" fillId="22" borderId="23" xfId="0" applyFont="1" applyFill="1" applyBorder="1" applyAlignment="1">
      <alignment horizontal="right" vertical="center"/>
    </xf>
    <xf numFmtId="0" fontId="50" fillId="22" borderId="63" xfId="0" applyFont="1" applyFill="1" applyBorder="1" applyAlignment="1">
      <alignment horizontal="right" vertical="center"/>
    </xf>
    <xf numFmtId="0" fontId="51" fillId="22" borderId="24" xfId="0" applyFont="1" applyFill="1" applyBorder="1" applyAlignment="1">
      <alignment horizontal="right" vertical="center"/>
    </xf>
    <xf numFmtId="0" fontId="51" fillId="17" borderId="24" xfId="0" applyFont="1" applyFill="1" applyBorder="1" applyAlignment="1">
      <alignment horizontal="right" vertical="center"/>
    </xf>
    <xf numFmtId="0" fontId="50" fillId="0" borderId="0" xfId="0" applyFont="1" applyAlignment="1">
      <alignment vertical="center"/>
    </xf>
    <xf numFmtId="0" fontId="52" fillId="17" borderId="23" xfId="0" applyFont="1" applyFill="1" applyBorder="1" applyAlignment="1">
      <alignment horizontal="left" vertical="center"/>
    </xf>
    <xf numFmtId="0" fontId="50" fillId="17" borderId="23" xfId="0" applyFont="1" applyFill="1" applyBorder="1" applyAlignment="1">
      <alignment horizontal="right" vertical="center"/>
    </xf>
    <xf numFmtId="0" fontId="51" fillId="17" borderId="23" xfId="0" applyFont="1" applyFill="1" applyBorder="1" applyAlignment="1">
      <alignment horizontal="right" vertical="center"/>
    </xf>
    <xf numFmtId="0" fontId="50" fillId="23" borderId="23" xfId="0" applyFont="1" applyFill="1" applyBorder="1" applyAlignment="1">
      <alignment horizontal="right" vertical="center"/>
    </xf>
    <xf numFmtId="0" fontId="51" fillId="23" borderId="63" xfId="0" applyFont="1" applyFill="1" applyBorder="1" applyAlignment="1">
      <alignment horizontal="right" vertical="center"/>
    </xf>
    <xf numFmtId="0" fontId="15" fillId="24" borderId="46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49" fontId="58" fillId="0" borderId="19" xfId="0" applyNumberFormat="1" applyFont="1" applyBorder="1" applyAlignment="1">
      <alignment horizontal="center" vertical="center" wrapText="1"/>
    </xf>
    <xf numFmtId="49" fontId="57" fillId="0" borderId="19" xfId="0" applyNumberFormat="1" applyFont="1" applyBorder="1" applyAlignment="1">
      <alignment horizontal="center" vertical="center" wrapText="1"/>
    </xf>
    <xf numFmtId="49" fontId="48" fillId="21" borderId="64" xfId="0" applyNumberFormat="1" applyFont="1" applyFill="1" applyBorder="1" applyAlignment="1">
      <alignment horizontal="center" vertical="center" wrapText="1"/>
    </xf>
    <xf numFmtId="49" fontId="56" fillId="0" borderId="10" xfId="0" applyNumberFormat="1" applyFont="1" applyBorder="1" applyAlignment="1">
      <alignment horizontal="center" vertical="center" wrapText="1"/>
    </xf>
    <xf numFmtId="164" fontId="29" fillId="0" borderId="10" xfId="0" applyNumberFormat="1" applyFont="1" applyBorder="1" applyAlignment="1">
      <alignment horizontal="center" vertical="center" wrapText="1"/>
    </xf>
    <xf numFmtId="164" fontId="56" fillId="0" borderId="10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/>
    </xf>
    <xf numFmtId="164" fontId="15" fillId="0" borderId="10" xfId="0" applyNumberFormat="1" applyFont="1" applyBorder="1" applyAlignment="1">
      <alignment horizontal="center" vertical="center" wrapText="1"/>
    </xf>
    <xf numFmtId="164" fontId="15" fillId="0" borderId="10" xfId="0" applyNumberFormat="1" applyFont="1" applyBorder="1" applyAlignment="1">
      <alignment horizontal="center" vertical="center"/>
    </xf>
    <xf numFmtId="49" fontId="48" fillId="0" borderId="10" xfId="0" applyNumberFormat="1" applyFont="1" applyBorder="1" applyAlignment="1">
      <alignment horizontal="center" vertical="center" wrapText="1"/>
    </xf>
    <xf numFmtId="49" fontId="56" fillId="25" borderId="10" xfId="0" applyNumberFormat="1" applyFont="1" applyFill="1" applyBorder="1" applyAlignment="1">
      <alignment horizontal="center" vertical="center" wrapText="1"/>
    </xf>
    <xf numFmtId="164" fontId="29" fillId="25" borderId="10" xfId="0" applyNumberFormat="1" applyFont="1" applyFill="1" applyBorder="1" applyAlignment="1">
      <alignment horizontal="center" vertical="center" wrapText="1"/>
    </xf>
    <xf numFmtId="164" fontId="56" fillId="25" borderId="10" xfId="0" applyNumberFormat="1" applyFont="1" applyFill="1" applyBorder="1" applyAlignment="1">
      <alignment horizontal="center" vertical="center" wrapText="1"/>
    </xf>
    <xf numFmtId="164" fontId="1" fillId="25" borderId="10" xfId="0" applyNumberFormat="1" applyFont="1" applyFill="1" applyBorder="1" applyAlignment="1">
      <alignment horizontal="center" vertical="center"/>
    </xf>
    <xf numFmtId="0" fontId="0" fillId="25" borderId="10" xfId="0" applyFill="1" applyBorder="1" applyAlignment="1">
      <alignment vertical="center"/>
    </xf>
    <xf numFmtId="49" fontId="29" fillId="19" borderId="68" xfId="0" applyNumberFormat="1" applyFont="1" applyFill="1" applyBorder="1" applyAlignment="1">
      <alignment horizontal="center" vertical="center" wrapText="1"/>
    </xf>
    <xf numFmtId="49" fontId="29" fillId="19" borderId="64" xfId="0" applyNumberFormat="1" applyFont="1" applyFill="1" applyBorder="1" applyAlignment="1">
      <alignment horizontal="center" vertical="center" wrapText="1"/>
    </xf>
    <xf numFmtId="49" fontId="29" fillId="20" borderId="77" xfId="0" applyNumberFormat="1" applyFont="1" applyFill="1" applyBorder="1" applyAlignment="1">
      <alignment horizontal="center" vertical="center" wrapText="1"/>
    </xf>
    <xf numFmtId="49" fontId="29" fillId="20" borderId="78" xfId="0" applyNumberFormat="1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59" fillId="0" borderId="53" xfId="2" applyFont="1" applyBorder="1" applyAlignment="1">
      <alignment horizontal="center" vertical="center"/>
    </xf>
    <xf numFmtId="49" fontId="60" fillId="5" borderId="1" xfId="2" applyNumberFormat="1" applyFont="1" applyFill="1" applyBorder="1" applyAlignment="1">
      <alignment horizontal="center" vertical="center" wrapText="1"/>
    </xf>
    <xf numFmtId="0" fontId="59" fillId="3" borderId="43" xfId="2" applyFont="1" applyFill="1" applyBorder="1" applyAlignment="1">
      <alignment horizontal="center" vertical="center"/>
    </xf>
    <xf numFmtId="0" fontId="59" fillId="3" borderId="38" xfId="2" applyFont="1" applyFill="1" applyBorder="1" applyAlignment="1">
      <alignment horizontal="center" vertical="center" wrapText="1"/>
    </xf>
    <xf numFmtId="0" fontId="61" fillId="0" borderId="40" xfId="2" applyFont="1" applyBorder="1" applyAlignment="1">
      <alignment horizontal="left" vertical="top"/>
    </xf>
    <xf numFmtId="0" fontId="63" fillId="0" borderId="23" xfId="2" applyFont="1" applyBorder="1"/>
    <xf numFmtId="0" fontId="59" fillId="3" borderId="44" xfId="2" applyFont="1" applyFill="1" applyBorder="1" applyAlignment="1">
      <alignment horizontal="center" vertical="center" wrapText="1"/>
    </xf>
    <xf numFmtId="0" fontId="61" fillId="0" borderId="12" xfId="2" applyFont="1" applyBorder="1" applyAlignment="1">
      <alignment horizontal="left" vertical="top"/>
    </xf>
    <xf numFmtId="49" fontId="57" fillId="0" borderId="10" xfId="2" applyNumberFormat="1" applyFont="1" applyBorder="1" applyAlignment="1">
      <alignment horizontal="center" vertical="center" wrapText="1"/>
    </xf>
    <xf numFmtId="0" fontId="59" fillId="3" borderId="7" xfId="2" applyFont="1" applyFill="1" applyBorder="1" applyAlignment="1">
      <alignment horizontal="center" vertical="center" wrapText="1"/>
    </xf>
    <xf numFmtId="49" fontId="60" fillId="2" borderId="12" xfId="2" applyNumberFormat="1" applyFont="1" applyFill="1" applyBorder="1" applyAlignment="1">
      <alignment horizontal="left" vertical="top" wrapText="1"/>
    </xf>
    <xf numFmtId="49" fontId="61" fillId="2" borderId="49" xfId="2" applyNumberFormat="1" applyFont="1" applyFill="1" applyBorder="1" applyAlignment="1">
      <alignment horizontal="left" vertical="top"/>
    </xf>
    <xf numFmtId="49" fontId="57" fillId="0" borderId="16" xfId="2" applyNumberFormat="1" applyFont="1" applyBorder="1" applyAlignment="1">
      <alignment horizontal="center" vertical="center" wrapText="1"/>
    </xf>
    <xf numFmtId="0" fontId="59" fillId="0" borderId="0" xfId="2" applyFont="1" applyAlignment="1">
      <alignment horizontal="center" vertical="center"/>
    </xf>
    <xf numFmtId="0" fontId="59" fillId="0" borderId="23" xfId="2" applyFont="1" applyBorder="1" applyAlignment="1">
      <alignment horizontal="center" vertical="center"/>
    </xf>
    <xf numFmtId="0" fontId="59" fillId="3" borderId="40" xfId="2" applyFont="1" applyFill="1" applyBorder="1" applyAlignment="1">
      <alignment horizontal="center" vertical="center" wrapText="1"/>
    </xf>
    <xf numFmtId="0" fontId="59" fillId="8" borderId="43" xfId="2" applyFont="1" applyFill="1" applyBorder="1" applyAlignment="1">
      <alignment horizontal="center" vertical="center"/>
    </xf>
    <xf numFmtId="0" fontId="59" fillId="8" borderId="24" xfId="2" applyFont="1" applyFill="1" applyBorder="1" applyAlignment="1">
      <alignment horizontal="center" vertical="center" wrapText="1"/>
    </xf>
    <xf numFmtId="0" fontId="60" fillId="0" borderId="2" xfId="2" applyFont="1" applyBorder="1" applyAlignment="1">
      <alignment vertical="center"/>
    </xf>
    <xf numFmtId="0" fontId="60" fillId="0" borderId="2" xfId="2" applyFont="1" applyBorder="1" applyAlignment="1">
      <alignment vertical="center" wrapText="1"/>
    </xf>
    <xf numFmtId="49" fontId="60" fillId="2" borderId="12" xfId="2" applyNumberFormat="1" applyFont="1" applyFill="1" applyBorder="1" applyAlignment="1">
      <alignment vertical="center"/>
    </xf>
    <xf numFmtId="49" fontId="60" fillId="2" borderId="32" xfId="2" applyNumberFormat="1" applyFont="1" applyFill="1" applyBorder="1" applyAlignment="1">
      <alignment vertical="center"/>
    </xf>
    <xf numFmtId="0" fontId="59" fillId="4" borderId="43" xfId="2" applyFont="1" applyFill="1" applyBorder="1" applyAlignment="1">
      <alignment horizontal="center" vertical="center"/>
    </xf>
    <xf numFmtId="0" fontId="59" fillId="4" borderId="7" xfId="2" applyFont="1" applyFill="1" applyBorder="1" applyAlignment="1">
      <alignment horizontal="center" vertical="center" wrapText="1"/>
    </xf>
    <xf numFmtId="0" fontId="59" fillId="4" borderId="39" xfId="2" applyFont="1" applyFill="1" applyBorder="1" applyAlignment="1">
      <alignment horizontal="center" vertical="center" wrapText="1"/>
    </xf>
    <xf numFmtId="0" fontId="59" fillId="4" borderId="43" xfId="2" applyFont="1" applyFill="1" applyBorder="1" applyAlignment="1">
      <alignment horizontal="center" vertical="center" wrapText="1"/>
    </xf>
    <xf numFmtId="0" fontId="59" fillId="4" borderId="0" xfId="2" applyFont="1" applyFill="1" applyAlignment="1">
      <alignment horizontal="center" vertical="center" wrapText="1"/>
    </xf>
    <xf numFmtId="0" fontId="59" fillId="4" borderId="44" xfId="2" applyFont="1" applyFill="1" applyBorder="1" applyAlignment="1">
      <alignment horizontal="center" vertical="center" wrapText="1"/>
    </xf>
    <xf numFmtId="49" fontId="60" fillId="2" borderId="0" xfId="2" applyNumberFormat="1" applyFont="1" applyFill="1" applyAlignment="1">
      <alignment vertical="center"/>
    </xf>
    <xf numFmtId="0" fontId="59" fillId="9" borderId="43" xfId="2" applyFont="1" applyFill="1" applyBorder="1" applyAlignment="1">
      <alignment horizontal="center" vertical="center"/>
    </xf>
    <xf numFmtId="0" fontId="59" fillId="9" borderId="22" xfId="2" applyFont="1" applyFill="1" applyBorder="1" applyAlignment="1">
      <alignment horizontal="center" vertical="center" wrapText="1"/>
    </xf>
    <xf numFmtId="0" fontId="61" fillId="0" borderId="40" xfId="2" applyFont="1" applyBorder="1" applyAlignment="1">
      <alignment vertical="center" wrapText="1"/>
    </xf>
    <xf numFmtId="0" fontId="59" fillId="9" borderId="23" xfId="2" applyFont="1" applyFill="1" applyBorder="1" applyAlignment="1">
      <alignment horizontal="center" vertical="center" wrapText="1"/>
    </xf>
    <xf numFmtId="49" fontId="61" fillId="2" borderId="12" xfId="2" applyNumberFormat="1" applyFont="1" applyFill="1" applyBorder="1" applyAlignment="1">
      <alignment vertical="center"/>
    </xf>
    <xf numFmtId="0" fontId="63" fillId="9" borderId="7" xfId="2" applyFont="1" applyFill="1" applyBorder="1" applyAlignment="1">
      <alignment wrapText="1"/>
    </xf>
    <xf numFmtId="0" fontId="61" fillId="0" borderId="12" xfId="2" applyFont="1" applyBorder="1" applyAlignment="1">
      <alignment vertical="center" wrapText="1"/>
    </xf>
    <xf numFmtId="0" fontId="59" fillId="9" borderId="7" xfId="2" applyFont="1" applyFill="1" applyBorder="1" applyAlignment="1">
      <alignment horizontal="center" vertical="center" wrapText="1"/>
    </xf>
    <xf numFmtId="0" fontId="59" fillId="9" borderId="24" xfId="2" applyFont="1" applyFill="1" applyBorder="1" applyAlignment="1">
      <alignment horizontal="center" vertical="center" wrapText="1"/>
    </xf>
    <xf numFmtId="0" fontId="59" fillId="9" borderId="40" xfId="2" applyFont="1" applyFill="1" applyBorder="1" applyAlignment="1">
      <alignment horizontal="center" vertical="center" wrapText="1"/>
    </xf>
    <xf numFmtId="0" fontId="64" fillId="10" borderId="43" xfId="2" applyFont="1" applyFill="1" applyBorder="1" applyAlignment="1">
      <alignment horizontal="center" vertical="center"/>
    </xf>
    <xf numFmtId="0" fontId="64" fillId="10" borderId="44" xfId="2" applyFont="1" applyFill="1" applyBorder="1" applyAlignment="1">
      <alignment horizontal="center" vertical="center" wrapText="1"/>
    </xf>
    <xf numFmtId="49" fontId="61" fillId="2" borderId="36" xfId="2" applyNumberFormat="1" applyFont="1" applyFill="1" applyBorder="1" applyAlignment="1">
      <alignment vertical="center"/>
    </xf>
    <xf numFmtId="0" fontId="64" fillId="10" borderId="7" xfId="2" applyFont="1" applyFill="1" applyBorder="1" applyAlignment="1">
      <alignment horizontal="center" vertical="center" wrapText="1"/>
    </xf>
    <xf numFmtId="0" fontId="61" fillId="0" borderId="12" xfId="2" applyFont="1" applyBorder="1" applyAlignment="1">
      <alignment vertical="center"/>
    </xf>
    <xf numFmtId="0" fontId="64" fillId="10" borderId="39" xfId="2" applyFont="1" applyFill="1" applyBorder="1" applyAlignment="1">
      <alignment horizontal="center" vertical="center" wrapText="1"/>
    </xf>
    <xf numFmtId="49" fontId="60" fillId="2" borderId="49" xfId="2" applyNumberFormat="1" applyFont="1" applyFill="1" applyBorder="1" applyAlignment="1">
      <alignment vertical="center"/>
    </xf>
    <xf numFmtId="49" fontId="60" fillId="2" borderId="12" xfId="2" applyNumberFormat="1" applyFont="1" applyFill="1" applyBorder="1" applyAlignment="1">
      <alignment vertical="center" wrapText="1"/>
    </xf>
    <xf numFmtId="49" fontId="61" fillId="2" borderId="49" xfId="2" applyNumberFormat="1" applyFont="1" applyFill="1" applyBorder="1" applyAlignment="1">
      <alignment vertical="center" wrapText="1"/>
    </xf>
    <xf numFmtId="0" fontId="61" fillId="0" borderId="49" xfId="2" applyFont="1" applyBorder="1" applyAlignment="1">
      <alignment vertical="center" wrapText="1"/>
    </xf>
    <xf numFmtId="0" fontId="64" fillId="10" borderId="22" xfId="2" applyFont="1" applyFill="1" applyBorder="1" applyAlignment="1">
      <alignment horizontal="center" vertical="center" wrapText="1"/>
    </xf>
    <xf numFmtId="0" fontId="60" fillId="0" borderId="12" xfId="2" applyFont="1" applyBorder="1" applyAlignment="1">
      <alignment vertical="center"/>
    </xf>
    <xf numFmtId="0" fontId="64" fillId="10" borderId="23" xfId="2" applyFont="1" applyFill="1" applyBorder="1" applyAlignment="1">
      <alignment horizontal="center" vertical="center" wrapText="1"/>
    </xf>
    <xf numFmtId="0" fontId="64" fillId="10" borderId="24" xfId="2" applyFont="1" applyFill="1" applyBorder="1" applyAlignment="1">
      <alignment horizontal="center" vertical="center" wrapText="1"/>
    </xf>
    <xf numFmtId="49" fontId="65" fillId="10" borderId="23" xfId="2" applyNumberFormat="1" applyFont="1" applyFill="1" applyBorder="1" applyAlignment="1">
      <alignment vertical="center" wrapText="1"/>
    </xf>
    <xf numFmtId="0" fontId="60" fillId="0" borderId="49" xfId="2" applyFont="1" applyBorder="1" applyAlignment="1">
      <alignment vertical="center"/>
    </xf>
    <xf numFmtId="0" fontId="61" fillId="0" borderId="49" xfId="2" applyFont="1" applyBorder="1" applyAlignment="1">
      <alignment vertical="center"/>
    </xf>
    <xf numFmtId="0" fontId="64" fillId="10" borderId="43" xfId="2" applyFont="1" applyFill="1" applyBorder="1" applyAlignment="1">
      <alignment horizontal="center" vertical="center" wrapText="1"/>
    </xf>
    <xf numFmtId="0" fontId="63" fillId="0" borderId="40" xfId="2" applyFont="1" applyBorder="1"/>
    <xf numFmtId="0" fontId="63" fillId="0" borderId="0" xfId="2" applyFont="1"/>
    <xf numFmtId="49" fontId="61" fillId="2" borderId="0" xfId="2" applyNumberFormat="1" applyFont="1" applyFill="1" applyAlignment="1">
      <alignment vertical="center"/>
    </xf>
    <xf numFmtId="49" fontId="61" fillId="2" borderId="12" xfId="2" applyNumberFormat="1" applyFont="1" applyFill="1" applyBorder="1" applyAlignment="1">
      <alignment vertical="center" wrapText="1"/>
    </xf>
    <xf numFmtId="49" fontId="60" fillId="2" borderId="8" xfId="2" applyNumberFormat="1" applyFont="1" applyFill="1" applyBorder="1" applyAlignment="1">
      <alignment vertical="center"/>
    </xf>
    <xf numFmtId="0" fontId="61" fillId="0" borderId="8" xfId="2" applyFont="1" applyBorder="1" applyAlignment="1">
      <alignment vertical="center"/>
    </xf>
    <xf numFmtId="0" fontId="61" fillId="0" borderId="36" xfId="2" applyFont="1" applyBorder="1" applyAlignment="1">
      <alignment vertical="center"/>
    </xf>
    <xf numFmtId="0" fontId="60" fillId="0" borderId="36" xfId="2" applyFont="1" applyBorder="1" applyAlignment="1">
      <alignment vertical="center"/>
    </xf>
    <xf numFmtId="0" fontId="60" fillId="0" borderId="8" xfId="2" applyFont="1" applyBorder="1" applyAlignment="1">
      <alignment vertical="center"/>
    </xf>
    <xf numFmtId="0" fontId="61" fillId="0" borderId="2" xfId="2" applyFont="1" applyBorder="1" applyAlignment="1">
      <alignment vertical="center"/>
    </xf>
    <xf numFmtId="49" fontId="61" fillId="2" borderId="2" xfId="2" applyNumberFormat="1" applyFont="1" applyFill="1" applyBorder="1" applyAlignment="1">
      <alignment vertical="center"/>
    </xf>
    <xf numFmtId="0" fontId="61" fillId="0" borderId="12" xfId="2" applyFont="1" applyBorder="1" applyAlignment="1">
      <alignment horizontal="left" vertical="top" wrapText="1"/>
    </xf>
    <xf numFmtId="0" fontId="61" fillId="0" borderId="49" xfId="2" applyFont="1" applyBorder="1" applyAlignment="1">
      <alignment horizontal="left" vertical="top" wrapText="1"/>
    </xf>
    <xf numFmtId="49" fontId="57" fillId="5" borderId="10" xfId="2" applyNumberFormat="1" applyFont="1" applyFill="1" applyBorder="1" applyAlignment="1">
      <alignment horizontal="center" vertical="center" wrapText="1"/>
    </xf>
    <xf numFmtId="49" fontId="57" fillId="0" borderId="0" xfId="2" applyNumberFormat="1" applyFont="1" applyAlignment="1">
      <alignment vertical="center"/>
    </xf>
    <xf numFmtId="49" fontId="57" fillId="0" borderId="9" xfId="2" applyNumberFormat="1" applyFont="1" applyBorder="1" applyAlignment="1">
      <alignment vertical="center"/>
    </xf>
    <xf numFmtId="164" fontId="62" fillId="0" borderId="11" xfId="2" applyNumberFormat="1" applyFont="1" applyBorder="1" applyAlignment="1">
      <alignment horizontal="center" vertical="center"/>
    </xf>
    <xf numFmtId="49" fontId="57" fillId="0" borderId="31" xfId="2" applyNumberFormat="1" applyFont="1" applyBorder="1" applyAlignment="1">
      <alignment vertical="center"/>
    </xf>
    <xf numFmtId="164" fontId="62" fillId="0" borderId="29" xfId="2" applyNumberFormat="1" applyFont="1" applyBorder="1" applyAlignment="1">
      <alignment horizontal="center" vertical="center"/>
    </xf>
    <xf numFmtId="164" fontId="48" fillId="0" borderId="10" xfId="2" applyNumberFormat="1" applyFont="1" applyBorder="1" applyAlignment="1">
      <alignment horizontal="center" vertical="center" wrapText="1"/>
    </xf>
    <xf numFmtId="164" fontId="48" fillId="0" borderId="16" xfId="2" applyNumberFormat="1" applyFont="1" applyBorder="1" applyAlignment="1">
      <alignment horizontal="center" vertical="center" wrapText="1"/>
    </xf>
    <xf numFmtId="49" fontId="57" fillId="0" borderId="40" xfId="2" applyNumberFormat="1" applyFont="1" applyBorder="1" applyAlignment="1">
      <alignment vertical="center"/>
    </xf>
    <xf numFmtId="49" fontId="57" fillId="0" borderId="30" xfId="2" applyNumberFormat="1" applyFont="1" applyBorder="1" applyAlignment="1">
      <alignment vertical="center"/>
    </xf>
    <xf numFmtId="164" fontId="62" fillId="0" borderId="28" xfId="2" applyNumberFormat="1" applyFont="1" applyBorder="1" applyAlignment="1">
      <alignment horizontal="center" vertical="center"/>
    </xf>
    <xf numFmtId="0" fontId="59" fillId="0" borderId="39" xfId="2" applyFont="1" applyBorder="1" applyAlignment="1">
      <alignment horizontal="center" vertical="center"/>
    </xf>
    <xf numFmtId="49" fontId="60" fillId="5" borderId="1" xfId="0" applyNumberFormat="1" applyFont="1" applyFill="1" applyBorder="1" applyAlignment="1">
      <alignment horizontal="center" vertical="center" wrapText="1"/>
    </xf>
    <xf numFmtId="0" fontId="61" fillId="0" borderId="40" xfId="0" applyFont="1" applyBorder="1" applyAlignment="1">
      <alignment horizontal="left" vertical="center" wrapText="1"/>
    </xf>
    <xf numFmtId="0" fontId="61" fillId="0" borderId="21" xfId="0" applyFont="1" applyBorder="1" applyAlignment="1">
      <alignment horizontal="left" vertical="center" wrapText="1"/>
    </xf>
    <xf numFmtId="0" fontId="61" fillId="0" borderId="13" xfId="0" applyFont="1" applyBorder="1" applyAlignment="1">
      <alignment horizontal="left" vertical="center" wrapText="1"/>
    </xf>
    <xf numFmtId="49" fontId="60" fillId="2" borderId="13" xfId="0" applyNumberFormat="1" applyFont="1" applyFill="1" applyBorder="1" applyAlignment="1">
      <alignment horizontal="left" vertical="center" wrapText="1"/>
    </xf>
    <xf numFmtId="49" fontId="61" fillId="2" borderId="18" xfId="0" applyNumberFormat="1" applyFont="1" applyFill="1" applyBorder="1" applyAlignment="1">
      <alignment horizontal="left" vertical="center" wrapText="1"/>
    </xf>
    <xf numFmtId="49" fontId="61" fillId="2" borderId="9" xfId="0" applyNumberFormat="1" applyFont="1" applyFill="1" applyBorder="1" applyAlignment="1">
      <alignment vertical="center" wrapText="1"/>
    </xf>
    <xf numFmtId="49" fontId="61" fillId="2" borderId="21" xfId="0" applyNumberFormat="1" applyFont="1" applyFill="1" applyBorder="1" applyAlignment="1">
      <alignment vertical="center" wrapText="1"/>
    </xf>
    <xf numFmtId="49" fontId="60" fillId="2" borderId="37" xfId="0" applyNumberFormat="1" applyFont="1" applyFill="1" applyBorder="1" applyAlignment="1">
      <alignment vertical="center" wrapText="1"/>
    </xf>
    <xf numFmtId="0" fontId="61" fillId="0" borderId="31" xfId="0" applyFont="1" applyBorder="1" applyAlignment="1">
      <alignment vertical="center" wrapText="1"/>
    </xf>
    <xf numFmtId="164" fontId="62" fillId="0" borderId="19" xfId="2" applyNumberFormat="1" applyFont="1" applyBorder="1" applyAlignment="1">
      <alignment horizontal="center" vertical="center" wrapText="1"/>
    </xf>
    <xf numFmtId="164" fontId="62" fillId="0" borderId="50" xfId="2" applyNumberFormat="1" applyFont="1" applyBorder="1" applyAlignment="1">
      <alignment horizontal="center" vertical="center" wrapText="1"/>
    </xf>
    <xf numFmtId="164" fontId="0" fillId="0" borderId="10" xfId="0" applyNumberFormat="1" applyBorder="1"/>
    <xf numFmtId="49" fontId="62" fillId="0" borderId="10" xfId="2" applyNumberFormat="1" applyFont="1" applyBorder="1" applyAlignment="1">
      <alignment horizontal="center" vertical="center" wrapText="1"/>
    </xf>
    <xf numFmtId="164" fontId="1" fillId="0" borderId="10" xfId="0" applyNumberFormat="1" applyFont="1" applyBorder="1"/>
    <xf numFmtId="0" fontId="66" fillId="0" borderId="0" xfId="0" applyFont="1" applyAlignment="1">
      <alignment vertical="center"/>
    </xf>
    <xf numFmtId="0" fontId="67" fillId="0" borderId="0" xfId="0" applyFont="1" applyAlignment="1">
      <alignment vertical="center"/>
    </xf>
    <xf numFmtId="0" fontId="68" fillId="0" borderId="0" xfId="0" applyFont="1" applyAlignment="1">
      <alignment vertical="center"/>
    </xf>
    <xf numFmtId="0" fontId="6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59" fillId="8" borderId="43" xfId="0" applyFont="1" applyFill="1" applyBorder="1" applyAlignment="1">
      <alignment horizontal="center" vertical="center"/>
    </xf>
    <xf numFmtId="0" fontId="70" fillId="8" borderId="43" xfId="0" applyFont="1" applyFill="1" applyBorder="1" applyAlignment="1">
      <alignment horizontal="left" vertical="center"/>
    </xf>
    <xf numFmtId="0" fontId="61" fillId="0" borderId="30" xfId="0" applyFont="1" applyBorder="1" applyAlignment="1">
      <alignment vertical="center" wrapText="1"/>
    </xf>
    <xf numFmtId="0" fontId="70" fillId="0" borderId="23" xfId="0" applyFont="1" applyBorder="1" applyAlignment="1">
      <alignment horizontal="left" vertical="center"/>
    </xf>
    <xf numFmtId="0" fontId="61" fillId="0" borderId="9" xfId="0" applyFont="1" applyBorder="1" applyAlignment="1">
      <alignment vertical="center" wrapText="1"/>
    </xf>
    <xf numFmtId="49" fontId="60" fillId="2" borderId="9" xfId="0" applyNumberFormat="1" applyFont="1" applyFill="1" applyBorder="1" applyAlignment="1">
      <alignment vertical="center" wrapText="1"/>
    </xf>
    <xf numFmtId="0" fontId="59" fillId="8" borderId="22" xfId="0" applyFont="1" applyFill="1" applyBorder="1" applyAlignment="1">
      <alignment horizontal="center" vertical="center"/>
    </xf>
    <xf numFmtId="0" fontId="60" fillId="0" borderId="20" xfId="0" applyFont="1" applyBorder="1" applyAlignment="1">
      <alignment vertical="center" wrapText="1"/>
    </xf>
    <xf numFmtId="0" fontId="60" fillId="0" borderId="9" xfId="0" applyFont="1" applyBorder="1" applyAlignment="1">
      <alignment vertical="center" wrapText="1"/>
    </xf>
    <xf numFmtId="0" fontId="59" fillId="8" borderId="24" xfId="0" applyFont="1" applyFill="1" applyBorder="1" applyAlignment="1">
      <alignment horizontal="center" vertical="center"/>
    </xf>
    <xf numFmtId="0" fontId="60" fillId="0" borderId="2" xfId="0" applyFont="1" applyBorder="1" applyAlignment="1">
      <alignment vertical="center" wrapText="1"/>
    </xf>
    <xf numFmtId="49" fontId="60" fillId="2" borderId="12" xfId="0" applyNumberFormat="1" applyFont="1" applyFill="1" applyBorder="1" applyAlignment="1">
      <alignment vertical="center" wrapText="1"/>
    </xf>
    <xf numFmtId="0" fontId="73" fillId="0" borderId="23" xfId="0" applyFont="1" applyBorder="1" applyAlignment="1">
      <alignment vertical="center"/>
    </xf>
    <xf numFmtId="0" fontId="71" fillId="0" borderId="23" xfId="0" applyFont="1" applyBorder="1" applyAlignment="1">
      <alignment horizontal="left" vertical="center"/>
    </xf>
    <xf numFmtId="0" fontId="31" fillId="23" borderId="23" xfId="0" applyFont="1" applyFill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0" fillId="23" borderId="0" xfId="0" applyFont="1" applyFill="1" applyAlignment="1">
      <alignment horizontal="right" vertical="center"/>
    </xf>
    <xf numFmtId="0" fontId="42" fillId="0" borderId="0" xfId="0" applyFont="1" applyAlignment="1">
      <alignment vertical="center"/>
    </xf>
    <xf numFmtId="0" fontId="50" fillId="0" borderId="0" xfId="0" applyFont="1" applyAlignment="1">
      <alignment horizontal="right" vertical="center"/>
    </xf>
    <xf numFmtId="49" fontId="74" fillId="0" borderId="33" xfId="0" applyNumberFormat="1" applyFont="1" applyBorder="1" applyAlignment="1">
      <alignment horizontal="center" vertical="center" wrapText="1"/>
    </xf>
    <xf numFmtId="164" fontId="57" fillId="0" borderId="71" xfId="0" applyNumberFormat="1" applyFont="1" applyBorder="1" applyAlignment="1">
      <alignment horizontal="center" vertical="center" wrapText="1"/>
    </xf>
    <xf numFmtId="164" fontId="74" fillId="0" borderId="33" xfId="0" applyNumberFormat="1" applyFont="1" applyBorder="1" applyAlignment="1">
      <alignment horizontal="center" vertical="center" wrapText="1"/>
    </xf>
    <xf numFmtId="164" fontId="63" fillId="0" borderId="79" xfId="0" applyNumberFormat="1" applyFont="1" applyBorder="1" applyAlignment="1">
      <alignment horizontal="center" vertical="center"/>
    </xf>
    <xf numFmtId="164" fontId="63" fillId="0" borderId="80" xfId="0" applyNumberFormat="1" applyFont="1" applyBorder="1" applyAlignment="1">
      <alignment horizontal="center" vertical="center"/>
    </xf>
    <xf numFmtId="49" fontId="74" fillId="0" borderId="19" xfId="0" applyNumberFormat="1" applyFont="1" applyBorder="1" applyAlignment="1">
      <alignment horizontal="center" vertical="center" wrapText="1"/>
    </xf>
    <xf numFmtId="164" fontId="57" fillId="0" borderId="69" xfId="0" applyNumberFormat="1" applyFont="1" applyBorder="1" applyAlignment="1">
      <alignment horizontal="center" vertical="center" wrapText="1"/>
    </xf>
    <xf numFmtId="164" fontId="74" fillId="0" borderId="19" xfId="0" applyNumberFormat="1" applyFont="1" applyBorder="1" applyAlignment="1">
      <alignment horizontal="center" vertical="center" wrapText="1"/>
    </xf>
    <xf numFmtId="164" fontId="75" fillId="0" borderId="69" xfId="0" applyNumberFormat="1" applyFont="1" applyBorder="1" applyAlignment="1">
      <alignment horizontal="center" vertical="center" wrapText="1"/>
    </xf>
    <xf numFmtId="164" fontId="75" fillId="0" borderId="79" xfId="0" applyNumberFormat="1" applyFont="1" applyBorder="1" applyAlignment="1">
      <alignment horizontal="center" vertical="center"/>
    </xf>
    <xf numFmtId="49" fontId="74" fillId="0" borderId="14" xfId="0" applyNumberFormat="1" applyFont="1" applyBorder="1" applyAlignment="1">
      <alignment horizontal="center" vertical="center" wrapText="1"/>
    </xf>
    <xf numFmtId="164" fontId="57" fillId="0" borderId="72" xfId="0" applyNumberFormat="1" applyFont="1" applyBorder="1" applyAlignment="1">
      <alignment horizontal="center" vertical="center" wrapText="1"/>
    </xf>
    <xf numFmtId="164" fontId="74" fillId="0" borderId="14" xfId="0" applyNumberFormat="1" applyFont="1" applyBorder="1" applyAlignment="1">
      <alignment horizontal="center" vertical="center" wrapText="1"/>
    </xf>
    <xf numFmtId="164" fontId="75" fillId="0" borderId="72" xfId="0" applyNumberFormat="1" applyFont="1" applyBorder="1" applyAlignment="1">
      <alignment horizontal="center" vertical="center" wrapText="1"/>
    </xf>
    <xf numFmtId="0" fontId="62" fillId="8" borderId="43" xfId="0" applyFont="1" applyFill="1" applyBorder="1" applyAlignment="1">
      <alignment horizontal="center" vertical="center"/>
    </xf>
    <xf numFmtId="0" fontId="71" fillId="0" borderId="24" xfId="0" applyFont="1" applyBorder="1" applyAlignment="1">
      <alignment horizontal="left" vertical="center"/>
    </xf>
    <xf numFmtId="0" fontId="63" fillId="0" borderId="0" xfId="0" applyFont="1" applyAlignment="1">
      <alignment vertical="center"/>
    </xf>
    <xf numFmtId="164" fontId="59" fillId="0" borderId="43" xfId="0" applyNumberFormat="1" applyFont="1" applyBorder="1" applyAlignment="1">
      <alignment vertical="center"/>
    </xf>
    <xf numFmtId="0" fontId="76" fillId="0" borderId="23" xfId="0" applyFont="1" applyBorder="1" applyAlignment="1">
      <alignment horizontal="left" vertical="center" wrapText="1"/>
    </xf>
    <xf numFmtId="0" fontId="60" fillId="25" borderId="2" xfId="0" applyFont="1" applyFill="1" applyBorder="1" applyAlignment="1">
      <alignment vertical="center" wrapText="1"/>
    </xf>
    <xf numFmtId="49" fontId="74" fillId="25" borderId="14" xfId="0" applyNumberFormat="1" applyFont="1" applyFill="1" applyBorder="1" applyAlignment="1">
      <alignment horizontal="center" vertical="center" wrapText="1"/>
    </xf>
    <xf numFmtId="164" fontId="57" fillId="25" borderId="72" xfId="0" applyNumberFormat="1" applyFont="1" applyFill="1" applyBorder="1" applyAlignment="1">
      <alignment horizontal="center" vertical="center" wrapText="1"/>
    </xf>
    <xf numFmtId="164" fontId="74" fillId="25" borderId="14" xfId="0" applyNumberFormat="1" applyFont="1" applyFill="1" applyBorder="1" applyAlignment="1">
      <alignment horizontal="center" vertical="center" wrapText="1"/>
    </xf>
    <xf numFmtId="164" fontId="63" fillId="25" borderId="79" xfId="0" applyNumberFormat="1" applyFont="1" applyFill="1" applyBorder="1" applyAlignment="1">
      <alignment horizontal="center" vertical="center"/>
    </xf>
    <xf numFmtId="164" fontId="63" fillId="25" borderId="80" xfId="0" applyNumberFormat="1" applyFont="1" applyFill="1" applyBorder="1" applyAlignment="1">
      <alignment horizontal="center" vertical="center"/>
    </xf>
    <xf numFmtId="49" fontId="60" fillId="25" borderId="12" xfId="0" applyNumberFormat="1" applyFont="1" applyFill="1" applyBorder="1" applyAlignment="1">
      <alignment vertical="center" wrapText="1"/>
    </xf>
    <xf numFmtId="49" fontId="74" fillId="25" borderId="19" xfId="0" applyNumberFormat="1" applyFont="1" applyFill="1" applyBorder="1" applyAlignment="1">
      <alignment horizontal="center" vertical="center" wrapText="1"/>
    </xf>
    <xf numFmtId="164" fontId="57" fillId="25" borderId="69" xfId="0" applyNumberFormat="1" applyFont="1" applyFill="1" applyBorder="1" applyAlignment="1">
      <alignment horizontal="center" vertical="center" wrapText="1"/>
    </xf>
    <xf numFmtId="49" fontId="60" fillId="25" borderId="49" xfId="0" applyNumberFormat="1" applyFont="1" applyFill="1" applyBorder="1" applyAlignment="1">
      <alignment vertical="center" wrapText="1"/>
    </xf>
    <xf numFmtId="49" fontId="74" fillId="25" borderId="50" xfId="0" applyNumberFormat="1" applyFont="1" applyFill="1" applyBorder="1" applyAlignment="1">
      <alignment horizontal="center" vertical="center" wrapText="1"/>
    </xf>
    <xf numFmtId="164" fontId="75" fillId="25" borderId="70" xfId="0" applyNumberFormat="1" applyFont="1" applyFill="1" applyBorder="1" applyAlignment="1">
      <alignment horizontal="center" vertical="center" wrapText="1"/>
    </xf>
    <xf numFmtId="164" fontId="75" fillId="25" borderId="79" xfId="0" applyNumberFormat="1" applyFont="1" applyFill="1" applyBorder="1" applyAlignment="1">
      <alignment horizontal="center" vertical="center"/>
    </xf>
    <xf numFmtId="164" fontId="57" fillId="25" borderId="70" xfId="0" applyNumberFormat="1" applyFont="1" applyFill="1" applyBorder="1" applyAlignment="1">
      <alignment horizontal="center" vertical="center" wrapText="1"/>
    </xf>
    <xf numFmtId="49" fontId="60" fillId="25" borderId="32" xfId="0" applyNumberFormat="1" applyFont="1" applyFill="1" applyBorder="1" applyAlignment="1">
      <alignment vertical="center" wrapText="1"/>
    </xf>
    <xf numFmtId="49" fontId="74" fillId="25" borderId="34" xfId="0" applyNumberFormat="1" applyFont="1" applyFill="1" applyBorder="1" applyAlignment="1">
      <alignment horizontal="center" vertical="center" wrapText="1"/>
    </xf>
    <xf numFmtId="164" fontId="75" fillId="25" borderId="73" xfId="0" applyNumberFormat="1" applyFont="1" applyFill="1" applyBorder="1" applyAlignment="1">
      <alignment horizontal="center" vertical="center" wrapText="1"/>
    </xf>
    <xf numFmtId="0" fontId="60" fillId="25" borderId="45" xfId="0" applyFont="1" applyFill="1" applyBorder="1" applyAlignment="1">
      <alignment vertical="center" wrapText="1"/>
    </xf>
    <xf numFmtId="49" fontId="74" fillId="25" borderId="65" xfId="0" applyNumberFormat="1" applyFont="1" applyFill="1" applyBorder="1" applyAlignment="1">
      <alignment horizontal="center" vertical="center" wrapText="1"/>
    </xf>
    <xf numFmtId="164" fontId="57" fillId="25" borderId="85" xfId="0" applyNumberFormat="1" applyFont="1" applyFill="1" applyBorder="1" applyAlignment="1">
      <alignment horizontal="center" vertical="center" wrapText="1"/>
    </xf>
    <xf numFmtId="164" fontId="74" fillId="25" borderId="65" xfId="0" applyNumberFormat="1" applyFont="1" applyFill="1" applyBorder="1" applyAlignment="1">
      <alignment horizontal="center" vertical="center" wrapText="1"/>
    </xf>
    <xf numFmtId="164" fontId="63" fillId="25" borderId="86" xfId="0" applyNumberFormat="1" applyFont="1" applyFill="1" applyBorder="1" applyAlignment="1">
      <alignment horizontal="center" vertical="center"/>
    </xf>
    <xf numFmtId="164" fontId="63" fillId="25" borderId="87" xfId="0" applyNumberFormat="1" applyFont="1" applyFill="1" applyBorder="1" applyAlignment="1">
      <alignment horizontal="center" vertical="center"/>
    </xf>
    <xf numFmtId="0" fontId="78" fillId="0" borderId="0" xfId="0" applyFont="1" applyAlignment="1">
      <alignment vertical="center"/>
    </xf>
    <xf numFmtId="0" fontId="59" fillId="4" borderId="43" xfId="0" applyFont="1" applyFill="1" applyBorder="1" applyAlignment="1">
      <alignment horizontal="center" vertical="center"/>
    </xf>
    <xf numFmtId="0" fontId="70" fillId="4" borderId="43" xfId="0" applyFont="1" applyFill="1" applyBorder="1" applyAlignment="1">
      <alignment horizontal="left" vertical="center"/>
    </xf>
    <xf numFmtId="0" fontId="73" fillId="4" borderId="43" xfId="0" applyFont="1" applyFill="1" applyBorder="1" applyAlignment="1">
      <alignment horizontal="left" vertical="center"/>
    </xf>
    <xf numFmtId="0" fontId="60" fillId="0" borderId="30" xfId="0" applyFont="1" applyBorder="1" applyAlignment="1">
      <alignment vertical="center" wrapText="1"/>
    </xf>
    <xf numFmtId="0" fontId="70" fillId="0" borderId="7" xfId="0" applyFont="1" applyBorder="1" applyAlignment="1">
      <alignment horizontal="left" vertical="center"/>
    </xf>
    <xf numFmtId="0" fontId="73" fillId="0" borderId="7" xfId="0" applyFont="1" applyBorder="1" applyAlignment="1">
      <alignment horizontal="left" vertical="center"/>
    </xf>
    <xf numFmtId="0" fontId="59" fillId="4" borderId="23" xfId="0" applyFont="1" applyFill="1" applyBorder="1" applyAlignment="1">
      <alignment horizontal="center" vertical="center"/>
    </xf>
    <xf numFmtId="0" fontId="59" fillId="4" borderId="24" xfId="0" applyFont="1" applyFill="1" applyBorder="1" applyAlignment="1">
      <alignment horizontal="center" vertical="center"/>
    </xf>
    <xf numFmtId="0" fontId="60" fillId="0" borderId="21" xfId="0" applyFont="1" applyBorder="1" applyAlignment="1">
      <alignment vertical="center" wrapText="1"/>
    </xf>
    <xf numFmtId="0" fontId="72" fillId="0" borderId="23" xfId="0" applyFont="1" applyBorder="1" applyAlignment="1">
      <alignment horizontal="left" vertical="center"/>
    </xf>
    <xf numFmtId="0" fontId="59" fillId="4" borderId="22" xfId="0" applyFont="1" applyFill="1" applyBorder="1" applyAlignment="1">
      <alignment horizontal="center" vertical="center" wrapText="1"/>
    </xf>
    <xf numFmtId="0" fontId="59" fillId="4" borderId="44" xfId="0" applyFont="1" applyFill="1" applyBorder="1" applyAlignment="1">
      <alignment horizontal="center" vertical="center"/>
    </xf>
    <xf numFmtId="0" fontId="59" fillId="4" borderId="7" xfId="0" applyFont="1" applyFill="1" applyBorder="1" applyAlignment="1">
      <alignment horizontal="center" vertical="center"/>
    </xf>
    <xf numFmtId="0" fontId="70" fillId="0" borderId="8" xfId="0" applyFont="1" applyBorder="1" applyAlignment="1">
      <alignment horizontal="left" vertical="center"/>
    </xf>
    <xf numFmtId="0" fontId="59" fillId="4" borderId="1" xfId="0" applyFont="1" applyFill="1" applyBorder="1" applyAlignment="1">
      <alignment horizontal="center" vertical="center"/>
    </xf>
    <xf numFmtId="49" fontId="60" fillId="2" borderId="10" xfId="0" applyNumberFormat="1" applyFont="1" applyFill="1" applyBorder="1" applyAlignment="1">
      <alignment vertical="center" wrapText="1"/>
    </xf>
    <xf numFmtId="0" fontId="70" fillId="0" borderId="24" xfId="0" applyFont="1" applyBorder="1" applyAlignment="1">
      <alignment horizontal="left" vertical="center"/>
    </xf>
    <xf numFmtId="49" fontId="58" fillId="0" borderId="33" xfId="0" applyNumberFormat="1" applyFont="1" applyBorder="1" applyAlignment="1">
      <alignment horizontal="center" vertical="center" wrapText="1"/>
    </xf>
    <xf numFmtId="164" fontId="62" fillId="0" borderId="71" xfId="0" applyNumberFormat="1" applyFont="1" applyBorder="1" applyAlignment="1">
      <alignment horizontal="center" vertical="center" wrapText="1"/>
    </xf>
    <xf numFmtId="164" fontId="58" fillId="0" borderId="33" xfId="0" applyNumberFormat="1" applyFont="1" applyBorder="1" applyAlignment="1">
      <alignment horizontal="center" vertical="center" wrapText="1"/>
    </xf>
    <xf numFmtId="164" fontId="59" fillId="0" borderId="79" xfId="0" applyNumberFormat="1" applyFont="1" applyBorder="1" applyAlignment="1">
      <alignment horizontal="center" vertical="center"/>
    </xf>
    <xf numFmtId="164" fontId="59" fillId="0" borderId="80" xfId="0" applyNumberFormat="1" applyFont="1" applyBorder="1" applyAlignment="1">
      <alignment horizontal="center" vertical="center"/>
    </xf>
    <xf numFmtId="164" fontId="62" fillId="0" borderId="69" xfId="0" applyNumberFormat="1" applyFont="1" applyBorder="1" applyAlignment="1">
      <alignment horizontal="center" vertical="center" wrapText="1"/>
    </xf>
    <xf numFmtId="164" fontId="58" fillId="0" borderId="19" xfId="0" applyNumberFormat="1" applyFont="1" applyBorder="1" applyAlignment="1">
      <alignment horizontal="center" vertical="center" wrapText="1"/>
    </xf>
    <xf numFmtId="164" fontId="73" fillId="0" borderId="69" xfId="0" applyNumberFormat="1" applyFont="1" applyBorder="1" applyAlignment="1">
      <alignment horizontal="center" vertical="center" wrapText="1"/>
    </xf>
    <xf numFmtId="164" fontId="73" fillId="0" borderId="79" xfId="0" applyNumberFormat="1" applyFont="1" applyBorder="1" applyAlignment="1">
      <alignment horizontal="center" vertical="center"/>
    </xf>
    <xf numFmtId="49" fontId="58" fillId="0" borderId="14" xfId="0" applyNumberFormat="1" applyFont="1" applyBorder="1" applyAlignment="1">
      <alignment horizontal="center" vertical="center" wrapText="1"/>
    </xf>
    <xf numFmtId="164" fontId="62" fillId="0" borderId="72" xfId="0" applyNumberFormat="1" applyFont="1" applyBorder="1" applyAlignment="1">
      <alignment horizontal="center" vertical="center" wrapText="1"/>
    </xf>
    <xf numFmtId="164" fontId="58" fillId="0" borderId="14" xfId="0" applyNumberFormat="1" applyFont="1" applyBorder="1" applyAlignment="1">
      <alignment horizontal="center" vertical="center" wrapText="1"/>
    </xf>
    <xf numFmtId="49" fontId="62" fillId="0" borderId="19" xfId="0" applyNumberFormat="1" applyFont="1" applyBorder="1" applyAlignment="1">
      <alignment horizontal="center" vertical="center" wrapText="1"/>
    </xf>
    <xf numFmtId="164" fontId="59" fillId="0" borderId="10" xfId="0" applyNumberFormat="1" applyFont="1" applyBorder="1" applyAlignment="1">
      <alignment horizontal="center" vertical="center"/>
    </xf>
    <xf numFmtId="164" fontId="58" fillId="0" borderId="10" xfId="0" applyNumberFormat="1" applyFont="1" applyBorder="1" applyAlignment="1">
      <alignment horizontal="center" vertical="center" wrapText="1"/>
    </xf>
    <xf numFmtId="0" fontId="70" fillId="0" borderId="45" xfId="0" applyFont="1" applyBorder="1" applyAlignment="1">
      <alignment horizontal="left" vertical="center"/>
    </xf>
    <xf numFmtId="0" fontId="73" fillId="0" borderId="39" xfId="0" applyFont="1" applyBorder="1" applyAlignment="1">
      <alignment horizontal="left" vertical="center"/>
    </xf>
    <xf numFmtId="0" fontId="59" fillId="4" borderId="88" xfId="0" applyFont="1" applyFill="1" applyBorder="1" applyAlignment="1">
      <alignment horizontal="center" vertical="center"/>
    </xf>
    <xf numFmtId="49" fontId="58" fillId="25" borderId="19" xfId="0" applyNumberFormat="1" applyFont="1" applyFill="1" applyBorder="1" applyAlignment="1">
      <alignment horizontal="center" vertical="center" wrapText="1"/>
    </xf>
    <xf numFmtId="164" fontId="62" fillId="25" borderId="69" xfId="0" applyNumberFormat="1" applyFont="1" applyFill="1" applyBorder="1" applyAlignment="1">
      <alignment horizontal="center" vertical="center" wrapText="1"/>
    </xf>
    <xf numFmtId="164" fontId="58" fillId="25" borderId="19" xfId="0" applyNumberFormat="1" applyFont="1" applyFill="1" applyBorder="1" applyAlignment="1">
      <alignment horizontal="center" vertical="center" wrapText="1"/>
    </xf>
    <xf numFmtId="164" fontId="59" fillId="25" borderId="79" xfId="0" applyNumberFormat="1" applyFont="1" applyFill="1" applyBorder="1" applyAlignment="1">
      <alignment horizontal="center" vertical="center"/>
    </xf>
    <xf numFmtId="164" fontId="59" fillId="25" borderId="80" xfId="0" applyNumberFormat="1" applyFont="1" applyFill="1" applyBorder="1" applyAlignment="1">
      <alignment horizontal="center" vertical="center"/>
    </xf>
    <xf numFmtId="0" fontId="59" fillId="9" borderId="43" xfId="0" applyFont="1" applyFill="1" applyBorder="1" applyAlignment="1">
      <alignment horizontal="center" vertical="center"/>
    </xf>
    <xf numFmtId="0" fontId="80" fillId="9" borderId="25" xfId="0" applyFont="1" applyFill="1" applyBorder="1" applyAlignment="1">
      <alignment horizontal="left" vertical="center"/>
    </xf>
    <xf numFmtId="0" fontId="70" fillId="9" borderId="25" xfId="0" applyFont="1" applyFill="1" applyBorder="1" applyAlignment="1">
      <alignment horizontal="left" vertical="center"/>
    </xf>
    <xf numFmtId="0" fontId="80" fillId="0" borderId="8" xfId="0" applyFont="1" applyBorder="1" applyAlignment="1">
      <alignment horizontal="left" vertical="center"/>
    </xf>
    <xf numFmtId="0" fontId="72" fillId="0" borderId="8" xfId="0" applyFont="1" applyBorder="1" applyAlignment="1">
      <alignment horizontal="left" vertical="center"/>
    </xf>
    <xf numFmtId="0" fontId="59" fillId="9" borderId="25" xfId="0" applyFont="1" applyFill="1" applyBorder="1" applyAlignment="1">
      <alignment horizontal="center" vertical="center"/>
    </xf>
    <xf numFmtId="0" fontId="72" fillId="0" borderId="8" xfId="0" applyFont="1" applyBorder="1" applyAlignment="1">
      <alignment vertical="center"/>
    </xf>
    <xf numFmtId="0" fontId="62" fillId="9" borderId="25" xfId="0" applyFont="1" applyFill="1" applyBorder="1" applyAlignment="1">
      <alignment horizontal="center" vertical="center"/>
    </xf>
    <xf numFmtId="0" fontId="59" fillId="9" borderId="22" xfId="0" applyFont="1" applyFill="1" applyBorder="1" applyAlignment="1">
      <alignment horizontal="center" vertical="center"/>
    </xf>
    <xf numFmtId="0" fontId="61" fillId="0" borderId="0" xfId="0" applyFont="1" applyAlignment="1">
      <alignment vertical="center" wrapText="1"/>
    </xf>
    <xf numFmtId="0" fontId="59" fillId="9" borderId="23" xfId="0" applyFont="1" applyFill="1" applyBorder="1" applyAlignment="1">
      <alignment horizontal="center" vertical="center"/>
    </xf>
    <xf numFmtId="49" fontId="61" fillId="2" borderId="12" xfId="0" applyNumberFormat="1" applyFont="1" applyFill="1" applyBorder="1" applyAlignment="1">
      <alignment vertical="center" wrapText="1"/>
    </xf>
    <xf numFmtId="0" fontId="63" fillId="9" borderId="23" xfId="0" applyFont="1" applyFill="1" applyBorder="1" applyAlignment="1">
      <alignment vertical="center"/>
    </xf>
    <xf numFmtId="0" fontId="61" fillId="0" borderId="12" xfId="0" applyFont="1" applyBorder="1" applyAlignment="1">
      <alignment vertical="center" wrapText="1"/>
    </xf>
    <xf numFmtId="0" fontId="59" fillId="9" borderId="24" xfId="0" applyFont="1" applyFill="1" applyBorder="1" applyAlignment="1">
      <alignment horizontal="center" vertical="center"/>
    </xf>
    <xf numFmtId="49" fontId="60" fillId="2" borderId="2" xfId="0" applyNumberFormat="1" applyFont="1" applyFill="1" applyBorder="1" applyAlignment="1">
      <alignment vertical="center" wrapText="1"/>
    </xf>
    <xf numFmtId="0" fontId="59" fillId="9" borderId="7" xfId="0" applyFont="1" applyFill="1" applyBorder="1" applyAlignment="1">
      <alignment horizontal="center" vertical="center"/>
    </xf>
    <xf numFmtId="49" fontId="61" fillId="2" borderId="20" xfId="0" applyNumberFormat="1" applyFont="1" applyFill="1" applyBorder="1" applyAlignment="1">
      <alignment vertical="center" wrapText="1"/>
    </xf>
    <xf numFmtId="0" fontId="80" fillId="0" borderId="23" xfId="0" applyFont="1" applyBorder="1" applyAlignment="1">
      <alignment vertical="center"/>
    </xf>
    <xf numFmtId="0" fontId="64" fillId="9" borderId="22" xfId="0" applyFont="1" applyFill="1" applyBorder="1" applyAlignment="1">
      <alignment horizontal="center" vertical="center"/>
    </xf>
    <xf numFmtId="0" fontId="61" fillId="0" borderId="20" xfId="0" applyFont="1" applyBorder="1" applyAlignment="1">
      <alignment horizontal="left" vertical="center" wrapText="1"/>
    </xf>
    <xf numFmtId="164" fontId="73" fillId="0" borderId="72" xfId="0" applyNumberFormat="1" applyFont="1" applyBorder="1" applyAlignment="1">
      <alignment horizontal="center" vertical="center" wrapText="1"/>
    </xf>
    <xf numFmtId="0" fontId="55" fillId="4" borderId="43" xfId="0" applyFont="1" applyFill="1" applyBorder="1" applyAlignment="1">
      <alignment horizontal="center" vertical="center"/>
    </xf>
    <xf numFmtId="164" fontId="86" fillId="0" borderId="69" xfId="0" applyNumberFormat="1" applyFont="1" applyBorder="1" applyAlignment="1">
      <alignment horizontal="center" vertical="center" wrapText="1"/>
    </xf>
    <xf numFmtId="164" fontId="87" fillId="0" borderId="19" xfId="0" applyNumberFormat="1" applyFont="1" applyBorder="1" applyAlignment="1">
      <alignment horizontal="center" vertical="center" wrapText="1"/>
    </xf>
    <xf numFmtId="164" fontId="88" fillId="0" borderId="79" xfId="0" applyNumberFormat="1" applyFont="1" applyBorder="1" applyAlignment="1">
      <alignment horizontal="center" vertical="center"/>
    </xf>
    <xf numFmtId="164" fontId="88" fillId="0" borderId="80" xfId="0" applyNumberFormat="1" applyFont="1" applyBorder="1" applyAlignment="1">
      <alignment horizontal="center" vertical="center"/>
    </xf>
    <xf numFmtId="164" fontId="89" fillId="0" borderId="69" xfId="0" applyNumberFormat="1" applyFont="1" applyBorder="1" applyAlignment="1">
      <alignment horizontal="center" vertical="center" wrapText="1"/>
    </xf>
    <xf numFmtId="164" fontId="89" fillId="0" borderId="79" xfId="0" applyNumberFormat="1" applyFont="1" applyBorder="1" applyAlignment="1">
      <alignment horizontal="center" vertical="center"/>
    </xf>
    <xf numFmtId="49" fontId="87" fillId="0" borderId="19" xfId="0" applyNumberFormat="1" applyFont="1" applyBorder="1" applyAlignment="1">
      <alignment horizontal="center" vertical="center" wrapText="1"/>
    </xf>
    <xf numFmtId="49" fontId="90" fillId="2" borderId="12" xfId="0" applyNumberFormat="1" applyFont="1" applyFill="1" applyBorder="1" applyAlignment="1">
      <alignment vertical="center" wrapText="1"/>
    </xf>
    <xf numFmtId="0" fontId="90" fillId="0" borderId="9" xfId="0" applyFont="1" applyBorder="1" applyAlignment="1">
      <alignment vertical="center" wrapText="1"/>
    </xf>
    <xf numFmtId="0" fontId="90" fillId="0" borderId="12" xfId="0" applyFont="1" applyBorder="1" applyAlignment="1">
      <alignment vertical="center" wrapText="1"/>
    </xf>
    <xf numFmtId="49" fontId="85" fillId="2" borderId="12" xfId="0" applyNumberFormat="1" applyFont="1" applyFill="1" applyBorder="1" applyAlignment="1">
      <alignment vertical="center" wrapText="1"/>
    </xf>
    <xf numFmtId="49" fontId="87" fillId="0" borderId="14" xfId="0" applyNumberFormat="1" applyFont="1" applyBorder="1" applyAlignment="1">
      <alignment horizontal="center" vertical="center" wrapText="1"/>
    </xf>
    <xf numFmtId="164" fontId="86" fillId="0" borderId="72" xfId="0" applyNumberFormat="1" applyFont="1" applyBorder="1" applyAlignment="1">
      <alignment horizontal="center" vertical="center" wrapText="1"/>
    </xf>
    <xf numFmtId="164" fontId="87" fillId="0" borderId="14" xfId="0" applyNumberFormat="1" applyFont="1" applyBorder="1" applyAlignment="1">
      <alignment horizontal="center" vertical="center" wrapText="1"/>
    </xf>
    <xf numFmtId="164" fontId="89" fillId="0" borderId="72" xfId="0" applyNumberFormat="1" applyFont="1" applyBorder="1" applyAlignment="1">
      <alignment horizontal="center" vertical="center" wrapText="1"/>
    </xf>
    <xf numFmtId="0" fontId="88" fillId="3" borderId="43" xfId="0" applyFont="1" applyFill="1" applyBorder="1" applyAlignment="1">
      <alignment horizontal="center" vertical="center" wrapText="1"/>
    </xf>
    <xf numFmtId="0" fontId="88" fillId="3" borderId="38" xfId="0" applyFont="1" applyFill="1" applyBorder="1" applyAlignment="1">
      <alignment horizontal="center" vertical="center" wrapText="1"/>
    </xf>
    <xf numFmtId="0" fontId="84" fillId="10" borderId="43" xfId="0" applyFont="1" applyFill="1" applyBorder="1" applyAlignment="1">
      <alignment horizontal="center" vertical="center"/>
    </xf>
    <xf numFmtId="0" fontId="84" fillId="10" borderId="44" xfId="0" applyFont="1" applyFill="1" applyBorder="1" applyAlignment="1">
      <alignment horizontal="left" vertical="center"/>
    </xf>
    <xf numFmtId="0" fontId="84" fillId="10" borderId="44" xfId="0" applyFont="1" applyFill="1" applyBorder="1" applyAlignment="1">
      <alignment horizontal="center" vertical="center"/>
    </xf>
    <xf numFmtId="49" fontId="90" fillId="2" borderId="36" xfId="0" applyNumberFormat="1" applyFont="1" applyFill="1" applyBorder="1" applyAlignment="1">
      <alignment vertical="center" wrapText="1"/>
    </xf>
    <xf numFmtId="0" fontId="83" fillId="0" borderId="7" xfId="0" applyFont="1" applyBorder="1" applyAlignment="1">
      <alignment horizontal="left" vertical="center"/>
    </xf>
    <xf numFmtId="0" fontId="84" fillId="10" borderId="7" xfId="0" applyFont="1" applyFill="1" applyBorder="1" applyAlignment="1">
      <alignment horizontal="center" vertical="center"/>
    </xf>
    <xf numFmtId="0" fontId="84" fillId="10" borderId="39" xfId="0" applyFont="1" applyFill="1" applyBorder="1" applyAlignment="1">
      <alignment horizontal="center" vertical="center"/>
    </xf>
    <xf numFmtId="0" fontId="90" fillId="0" borderId="52" xfId="0" applyFont="1" applyBorder="1" applyAlignment="1">
      <alignment horizontal="left" vertical="center" wrapText="1"/>
    </xf>
    <xf numFmtId="0" fontId="85" fillId="0" borderId="2" xfId="0" applyFont="1" applyBorder="1" applyAlignment="1">
      <alignment vertical="center" wrapText="1"/>
    </xf>
    <xf numFmtId="49" fontId="85" fillId="2" borderId="49" xfId="0" applyNumberFormat="1" applyFont="1" applyFill="1" applyBorder="1" applyAlignment="1">
      <alignment vertical="center" wrapText="1"/>
    </xf>
    <xf numFmtId="0" fontId="89" fillId="0" borderId="7" xfId="0" applyFont="1" applyBorder="1" applyAlignment="1">
      <alignment horizontal="left" vertical="center"/>
    </xf>
    <xf numFmtId="49" fontId="90" fillId="2" borderId="49" xfId="0" applyNumberFormat="1" applyFont="1" applyFill="1" applyBorder="1" applyAlignment="1">
      <alignment vertical="center" wrapText="1"/>
    </xf>
    <xf numFmtId="0" fontId="90" fillId="0" borderId="49" xfId="0" applyFont="1" applyBorder="1" applyAlignment="1">
      <alignment vertical="center" wrapText="1"/>
    </xf>
    <xf numFmtId="0" fontId="84" fillId="10" borderId="22" xfId="0" applyFont="1" applyFill="1" applyBorder="1" applyAlignment="1">
      <alignment horizontal="center" vertical="center" wrapText="1"/>
    </xf>
    <xf numFmtId="0" fontId="85" fillId="0" borderId="12" xfId="0" applyFont="1" applyBorder="1" applyAlignment="1">
      <alignment vertical="center" wrapText="1"/>
    </xf>
    <xf numFmtId="0" fontId="84" fillId="10" borderId="23" xfId="0" applyFont="1" applyFill="1" applyBorder="1" applyAlignment="1">
      <alignment horizontal="center" vertical="center"/>
    </xf>
    <xf numFmtId="0" fontId="84" fillId="10" borderId="24" xfId="0" applyFont="1" applyFill="1" applyBorder="1" applyAlignment="1">
      <alignment horizontal="center" vertical="center"/>
    </xf>
    <xf numFmtId="0" fontId="84" fillId="10" borderId="22" xfId="0" applyFont="1" applyFill="1" applyBorder="1" applyAlignment="1">
      <alignment horizontal="center" vertical="center"/>
    </xf>
    <xf numFmtId="49" fontId="91" fillId="10" borderId="23" xfId="0" applyNumberFormat="1" applyFont="1" applyFill="1" applyBorder="1" applyAlignment="1">
      <alignment vertical="center"/>
    </xf>
    <xf numFmtId="0" fontId="85" fillId="0" borderId="49" xfId="0" applyFont="1" applyBorder="1" applyAlignment="1">
      <alignment vertical="center" wrapText="1"/>
    </xf>
    <xf numFmtId="0" fontId="76" fillId="0" borderId="7" xfId="0" applyFont="1" applyBorder="1" applyAlignment="1">
      <alignment horizontal="left" vertical="center" wrapText="1"/>
    </xf>
    <xf numFmtId="0" fontId="89" fillId="0" borderId="23" xfId="0" applyFont="1" applyBorder="1" applyAlignment="1">
      <alignment vertical="center"/>
    </xf>
    <xf numFmtId="0" fontId="90" fillId="0" borderId="2" xfId="0" applyFont="1" applyBorder="1" applyAlignment="1">
      <alignment vertical="center" wrapText="1"/>
    </xf>
    <xf numFmtId="0" fontId="83" fillId="0" borderId="23" xfId="0" applyFont="1" applyBorder="1" applyAlignment="1">
      <alignment vertical="center"/>
    </xf>
    <xf numFmtId="0" fontId="83" fillId="0" borderId="24" xfId="0" applyFont="1" applyBorder="1" applyAlignment="1">
      <alignment vertical="center"/>
    </xf>
    <xf numFmtId="49" fontId="87" fillId="0" borderId="33" xfId="0" applyNumberFormat="1" applyFont="1" applyBorder="1" applyAlignment="1">
      <alignment horizontal="center" vertical="center" wrapText="1"/>
    </xf>
    <xf numFmtId="164" fontId="86" fillId="0" borderId="71" xfId="0" applyNumberFormat="1" applyFont="1" applyBorder="1" applyAlignment="1">
      <alignment horizontal="center" vertical="center" wrapText="1"/>
    </xf>
    <xf numFmtId="164" fontId="87" fillId="0" borderId="33" xfId="0" applyNumberFormat="1" applyFont="1" applyBorder="1" applyAlignment="1">
      <alignment horizontal="center" vertical="center" wrapText="1"/>
    </xf>
    <xf numFmtId="49" fontId="87" fillId="0" borderId="50" xfId="0" applyNumberFormat="1" applyFont="1" applyBorder="1" applyAlignment="1">
      <alignment horizontal="center" vertical="center" wrapText="1"/>
    </xf>
    <xf numFmtId="164" fontId="89" fillId="0" borderId="70" xfId="0" applyNumberFormat="1" applyFont="1" applyBorder="1" applyAlignment="1">
      <alignment horizontal="center" vertical="center" wrapText="1"/>
    </xf>
    <xf numFmtId="164" fontId="87" fillId="0" borderId="50" xfId="0" applyNumberFormat="1" applyFont="1" applyBorder="1" applyAlignment="1">
      <alignment horizontal="center" vertical="center" wrapText="1"/>
    </xf>
    <xf numFmtId="164" fontId="86" fillId="0" borderId="70" xfId="0" applyNumberFormat="1" applyFont="1" applyBorder="1" applyAlignment="1">
      <alignment horizontal="center" vertical="center" wrapText="1"/>
    </xf>
    <xf numFmtId="164" fontId="88" fillId="0" borderId="81" xfId="0" applyNumberFormat="1" applyFont="1" applyBorder="1" applyAlignment="1">
      <alignment horizontal="center" vertical="center"/>
    </xf>
    <xf numFmtId="164" fontId="88" fillId="0" borderId="82" xfId="0" applyNumberFormat="1" applyFont="1" applyBorder="1" applyAlignment="1">
      <alignment horizontal="center" vertical="center"/>
    </xf>
    <xf numFmtId="164" fontId="88" fillId="0" borderId="83" xfId="0" applyNumberFormat="1" applyFont="1" applyBorder="1" applyAlignment="1">
      <alignment horizontal="center" vertical="center"/>
    </xf>
    <xf numFmtId="164" fontId="88" fillId="0" borderId="84" xfId="0" applyNumberFormat="1" applyFont="1" applyBorder="1" applyAlignment="1">
      <alignment horizontal="center" vertical="center"/>
    </xf>
    <xf numFmtId="49" fontId="62" fillId="19" borderId="68" xfId="0" applyNumberFormat="1" applyFont="1" applyFill="1" applyBorder="1" applyAlignment="1">
      <alignment horizontal="center" vertical="center" wrapText="1"/>
    </xf>
    <xf numFmtId="49" fontId="62" fillId="19" borderId="64" xfId="0" applyNumberFormat="1" applyFont="1" applyFill="1" applyBorder="1" applyAlignment="1">
      <alignment horizontal="center" vertical="center" wrapText="1"/>
    </xf>
    <xf numFmtId="49" fontId="62" fillId="20" borderId="77" xfId="0" applyNumberFormat="1" applyFont="1" applyFill="1" applyBorder="1" applyAlignment="1">
      <alignment horizontal="center" vertical="center" wrapText="1"/>
    </xf>
    <xf numFmtId="49" fontId="62" fillId="20" borderId="78" xfId="0" applyNumberFormat="1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vertical="center"/>
    </xf>
    <xf numFmtId="164" fontId="0" fillId="0" borderId="19" xfId="0" applyNumberFormat="1" applyBorder="1"/>
    <xf numFmtId="164" fontId="0" fillId="0" borderId="19" xfId="0" applyNumberForma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0" fontId="1" fillId="24" borderId="10" xfId="0" applyFont="1" applyFill="1" applyBorder="1" applyAlignment="1">
      <alignment horizontal="center" vertical="center" wrapText="1"/>
    </xf>
    <xf numFmtId="0" fontId="1" fillId="26" borderId="10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33" fillId="0" borderId="90" xfId="0" applyNumberFormat="1" applyFont="1" applyBorder="1" applyAlignment="1">
      <alignment vertical="center"/>
    </xf>
    <xf numFmtId="164" fontId="15" fillId="0" borderId="89" xfId="0" applyNumberFormat="1" applyFont="1" applyBorder="1" applyAlignment="1">
      <alignment horizontal="center" vertical="center"/>
    </xf>
    <xf numFmtId="0" fontId="96" fillId="0" borderId="0" xfId="0" applyFont="1" applyAlignment="1">
      <alignment vertical="center"/>
    </xf>
    <xf numFmtId="164" fontId="96" fillId="0" borderId="0" xfId="0" applyNumberFormat="1" applyFont="1" applyAlignment="1">
      <alignment vertical="center"/>
    </xf>
    <xf numFmtId="49" fontId="37" fillId="0" borderId="0" xfId="0" applyNumberFormat="1" applyFont="1" applyAlignment="1">
      <alignment vertical="center"/>
    </xf>
    <xf numFmtId="164" fontId="38" fillId="0" borderId="0" xfId="0" applyNumberFormat="1" applyFont="1" applyAlignment="1">
      <alignment horizontal="center" vertical="center"/>
    </xf>
    <xf numFmtId="0" fontId="3" fillId="8" borderId="43" xfId="0" applyFont="1" applyFill="1" applyBorder="1" applyAlignment="1">
      <alignment horizontal="center" vertical="center"/>
    </xf>
    <xf numFmtId="0" fontId="3" fillId="9" borderId="22" xfId="0" applyFont="1" applyFill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17" fillId="0" borderId="10" xfId="0" applyNumberFormat="1" applyFont="1" applyBorder="1" applyAlignment="1">
      <alignment horizontal="center" vertical="center"/>
    </xf>
    <xf numFmtId="49" fontId="9" fillId="2" borderId="15" xfId="0" applyNumberFormat="1" applyFont="1" applyFill="1" applyBorder="1" applyAlignment="1">
      <alignment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64" fontId="8" fillId="0" borderId="15" xfId="0" applyNumberFormat="1" applyFont="1" applyBorder="1" applyAlignment="1">
      <alignment horizontal="center" vertical="center"/>
    </xf>
    <xf numFmtId="0" fontId="9" fillId="0" borderId="45" xfId="0" applyFont="1" applyBorder="1" applyAlignment="1">
      <alignment vertical="center" wrapText="1"/>
    </xf>
    <xf numFmtId="49" fontId="2" fillId="0" borderId="91" xfId="0" applyNumberFormat="1" applyFont="1" applyBorder="1" applyAlignment="1">
      <alignment horizontal="center" vertical="center" wrapText="1"/>
    </xf>
    <xf numFmtId="49" fontId="3" fillId="0" borderId="91" xfId="0" applyNumberFormat="1" applyFont="1" applyBorder="1" applyAlignment="1">
      <alignment horizontal="center" vertical="center" wrapText="1"/>
    </xf>
    <xf numFmtId="49" fontId="10" fillId="0" borderId="65" xfId="0" applyNumberFormat="1" applyFont="1" applyBorder="1" applyAlignment="1">
      <alignment horizontal="center" vertical="center" wrapText="1"/>
    </xf>
    <xf numFmtId="164" fontId="17" fillId="0" borderId="27" xfId="0" applyNumberFormat="1" applyFont="1" applyBorder="1" applyAlignment="1">
      <alignment horizontal="center" vertical="center"/>
    </xf>
    <xf numFmtId="164" fontId="8" fillId="0" borderId="27" xfId="0" applyNumberFormat="1" applyFont="1" applyBorder="1" applyAlignment="1">
      <alignment horizontal="center" vertical="center"/>
    </xf>
    <xf numFmtId="0" fontId="7" fillId="0" borderId="42" xfId="0" applyFont="1" applyBorder="1" applyAlignment="1">
      <alignment horizontal="left" vertical="center" wrapText="1"/>
    </xf>
    <xf numFmtId="164" fontId="17" fillId="0" borderId="15" xfId="0" applyNumberFormat="1" applyFont="1" applyBorder="1" applyAlignment="1">
      <alignment horizontal="center" vertical="center"/>
    </xf>
    <xf numFmtId="49" fontId="7" fillId="2" borderId="62" xfId="0" applyNumberFormat="1" applyFont="1" applyFill="1" applyBorder="1" applyAlignment="1">
      <alignment vertical="center" wrapText="1"/>
    </xf>
    <xf numFmtId="49" fontId="10" fillId="0" borderId="9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164" fontId="11" fillId="0" borderId="43" xfId="0" applyNumberFormat="1" applyFont="1" applyBorder="1" applyAlignment="1">
      <alignment horizontal="center" vertical="center"/>
    </xf>
    <xf numFmtId="49" fontId="45" fillId="0" borderId="43" xfId="0" applyNumberFormat="1" applyFont="1" applyBorder="1" applyAlignment="1">
      <alignment vertical="center"/>
    </xf>
    <xf numFmtId="49" fontId="2" fillId="20" borderId="56" xfId="0" applyNumberFormat="1" applyFont="1" applyFill="1" applyBorder="1" applyAlignment="1">
      <alignment horizontal="center" vertical="center" wrapText="1"/>
    </xf>
    <xf numFmtId="49" fontId="2" fillId="20" borderId="55" xfId="0" applyNumberFormat="1" applyFont="1" applyFill="1" applyBorder="1" applyAlignment="1">
      <alignment horizontal="center" vertical="center" wrapText="1"/>
    </xf>
    <xf numFmtId="164" fontId="8" fillId="0" borderId="11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164" fontId="8" fillId="0" borderId="17" xfId="0" applyNumberFormat="1" applyFont="1" applyBorder="1" applyAlignment="1">
      <alignment horizontal="center" vertical="center"/>
    </xf>
    <xf numFmtId="49" fontId="26" fillId="16" borderId="31" xfId="0" applyNumberFormat="1" applyFont="1" applyFill="1" applyBorder="1" applyAlignment="1">
      <alignment horizontal="left" vertical="center"/>
    </xf>
    <xf numFmtId="0" fontId="0" fillId="0" borderId="63" xfId="0" applyBorder="1" applyAlignment="1">
      <alignment horizontal="right" vertical="center" wrapText="1"/>
    </xf>
    <xf numFmtId="0" fontId="50" fillId="23" borderId="23" xfId="0" applyFont="1" applyFill="1" applyBorder="1" applyAlignment="1">
      <alignment horizontal="right" vertical="center" wrapText="1"/>
    </xf>
    <xf numFmtId="0" fontId="97" fillId="0" borderId="43" xfId="0" applyFont="1" applyBorder="1" applyAlignment="1">
      <alignment vertical="center"/>
    </xf>
    <xf numFmtId="0" fontId="63" fillId="0" borderId="23" xfId="0" applyFont="1" applyBorder="1" applyAlignment="1">
      <alignment horizontal="right" vertical="center"/>
    </xf>
    <xf numFmtId="0" fontId="63" fillId="0" borderId="0" xfId="0" applyFont="1" applyAlignment="1">
      <alignment horizontal="right" vertical="center"/>
    </xf>
    <xf numFmtId="0" fontId="89" fillId="10" borderId="44" xfId="0" applyFont="1" applyFill="1" applyBorder="1" applyAlignment="1">
      <alignment horizontal="left" vertical="center"/>
    </xf>
    <xf numFmtId="0" fontId="45" fillId="0" borderId="24" xfId="0" applyFont="1" applyBorder="1" applyAlignment="1">
      <alignment vertical="center"/>
    </xf>
    <xf numFmtId="164" fontId="11" fillId="0" borderId="24" xfId="0" applyNumberFormat="1" applyFont="1" applyBorder="1" applyAlignment="1">
      <alignment horizontal="center" vertical="center"/>
    </xf>
    <xf numFmtId="0" fontId="3" fillId="11" borderId="24" xfId="0" applyFont="1" applyFill="1" applyBorder="1" applyAlignment="1">
      <alignment horizontal="center" vertical="center"/>
    </xf>
    <xf numFmtId="0" fontId="29" fillId="0" borderId="23" xfId="0" applyFont="1" applyBorder="1" applyAlignment="1">
      <alignment horizontal="center" vertical="center"/>
    </xf>
    <xf numFmtId="49" fontId="4" fillId="2" borderId="25" xfId="0" applyNumberFormat="1" applyFont="1" applyFill="1" applyBorder="1" applyAlignment="1">
      <alignment horizontal="left" vertical="center"/>
    </xf>
    <xf numFmtId="49" fontId="4" fillId="2" borderId="40" xfId="0" applyNumberFormat="1" applyFont="1" applyFill="1" applyBorder="1" applyAlignment="1">
      <alignment horizontal="left" vertical="center"/>
    </xf>
    <xf numFmtId="49" fontId="4" fillId="2" borderId="44" xfId="0" applyNumberFormat="1" applyFont="1" applyFill="1" applyBorder="1" applyAlignment="1">
      <alignment horizontal="left" vertical="center"/>
    </xf>
    <xf numFmtId="49" fontId="4" fillId="2" borderId="8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left" vertical="center"/>
    </xf>
    <xf numFmtId="49" fontId="4" fillId="2" borderId="7" xfId="0" applyNumberFormat="1" applyFont="1" applyFill="1" applyBorder="1" applyAlignment="1">
      <alignment horizontal="left" vertical="center"/>
    </xf>
    <xf numFmtId="49" fontId="4" fillId="2" borderId="45" xfId="0" applyNumberFormat="1" applyFont="1" applyFill="1" applyBorder="1" applyAlignment="1">
      <alignment horizontal="left" vertical="center"/>
    </xf>
    <xf numFmtId="49" fontId="4" fillId="2" borderId="53" xfId="0" applyNumberFormat="1" applyFont="1" applyFill="1" applyBorder="1" applyAlignment="1">
      <alignment horizontal="left" vertical="center"/>
    </xf>
    <xf numFmtId="49" fontId="4" fillId="2" borderId="39" xfId="0" applyNumberFormat="1" applyFont="1" applyFill="1" applyBorder="1" applyAlignment="1">
      <alignment horizontal="left" vertical="center"/>
    </xf>
    <xf numFmtId="49" fontId="4" fillId="2" borderId="25" xfId="0" applyNumberFormat="1" applyFont="1" applyFill="1" applyBorder="1" applyAlignment="1">
      <alignment horizontal="center" vertical="center"/>
    </xf>
    <xf numFmtId="49" fontId="4" fillId="2" borderId="40" xfId="0" applyNumberFormat="1" applyFont="1" applyFill="1" applyBorder="1" applyAlignment="1">
      <alignment horizontal="center" vertical="center"/>
    </xf>
    <xf numFmtId="49" fontId="4" fillId="2" borderId="44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45" xfId="0" applyNumberFormat="1" applyFont="1" applyFill="1" applyBorder="1" applyAlignment="1">
      <alignment horizontal="center" vertical="center"/>
    </xf>
    <xf numFmtId="49" fontId="4" fillId="2" borderId="53" xfId="0" applyNumberFormat="1" applyFont="1" applyFill="1" applyBorder="1" applyAlignment="1">
      <alignment horizontal="center" vertical="center"/>
    </xf>
    <xf numFmtId="49" fontId="4" fillId="2" borderId="39" xfId="0" applyNumberFormat="1" applyFont="1" applyFill="1" applyBorder="1" applyAlignment="1">
      <alignment horizontal="center" vertical="center"/>
    </xf>
    <xf numFmtId="49" fontId="2" fillId="16" borderId="36" xfId="0" applyNumberFormat="1" applyFont="1" applyFill="1" applyBorder="1" applyAlignment="1">
      <alignment horizontal="left" vertical="center"/>
    </xf>
    <xf numFmtId="49" fontId="2" fillId="16" borderId="57" xfId="0" applyNumberFormat="1" applyFont="1" applyFill="1" applyBorder="1" applyAlignment="1">
      <alignment horizontal="left" vertical="center"/>
    </xf>
    <xf numFmtId="49" fontId="2" fillId="16" borderId="12" xfId="0" applyNumberFormat="1" applyFont="1" applyFill="1" applyBorder="1" applyAlignment="1">
      <alignment horizontal="left" vertical="center"/>
    </xf>
    <xf numFmtId="49" fontId="2" fillId="16" borderId="58" xfId="0" applyNumberFormat="1" applyFont="1" applyFill="1" applyBorder="1" applyAlignment="1">
      <alignment horizontal="left" vertical="center"/>
    </xf>
    <xf numFmtId="49" fontId="2" fillId="16" borderId="32" xfId="0" applyNumberFormat="1" applyFont="1" applyFill="1" applyBorder="1" applyAlignment="1">
      <alignment horizontal="left" vertical="center"/>
    </xf>
    <xf numFmtId="49" fontId="2" fillId="16" borderId="92" xfId="0" applyNumberFormat="1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6" fillId="0" borderId="45" xfId="0" applyFont="1" applyBorder="1" applyAlignment="1">
      <alignment vertical="center" wrapText="1"/>
    </xf>
    <xf numFmtId="0" fontId="6" fillId="0" borderId="39" xfId="0" applyFont="1" applyBorder="1" applyAlignment="1">
      <alignment vertical="center" wrapText="1"/>
    </xf>
    <xf numFmtId="0" fontId="8" fillId="8" borderId="22" xfId="0" applyFont="1" applyFill="1" applyBorder="1" applyAlignment="1">
      <alignment horizontal="center" vertical="center"/>
    </xf>
    <xf numFmtId="0" fontId="8" fillId="8" borderId="23" xfId="0" applyFont="1" applyFill="1" applyBorder="1" applyAlignment="1">
      <alignment horizontal="center" vertical="center"/>
    </xf>
    <xf numFmtId="0" fontId="20" fillId="10" borderId="22" xfId="0" applyFont="1" applyFill="1" applyBorder="1" applyAlignment="1">
      <alignment horizontal="center" vertical="center"/>
    </xf>
    <xf numFmtId="0" fontId="20" fillId="10" borderId="23" xfId="0" applyFont="1" applyFill="1" applyBorder="1" applyAlignment="1">
      <alignment horizontal="center" vertical="center"/>
    </xf>
    <xf numFmtId="0" fontId="20" fillId="10" borderId="24" xfId="0" applyFont="1" applyFill="1" applyBorder="1" applyAlignment="1">
      <alignment horizontal="center" vertical="center"/>
    </xf>
    <xf numFmtId="0" fontId="3" fillId="9" borderId="42" xfId="0" applyFont="1" applyFill="1" applyBorder="1" applyAlignment="1">
      <alignment horizontal="center" vertical="center"/>
    </xf>
    <xf numFmtId="0" fontId="3" fillId="9" borderId="62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8" fillId="8" borderId="44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84" fillId="10" borderId="22" xfId="0" applyFont="1" applyFill="1" applyBorder="1" applyAlignment="1">
      <alignment horizontal="center" vertical="center"/>
    </xf>
    <xf numFmtId="0" fontId="84" fillId="10" borderId="23" xfId="0" applyFont="1" applyFill="1" applyBorder="1" applyAlignment="1">
      <alignment horizontal="center" vertical="center"/>
    </xf>
    <xf numFmtId="0" fontId="84" fillId="10" borderId="24" xfId="0" applyFont="1" applyFill="1" applyBorder="1" applyAlignment="1">
      <alignment horizontal="center" vertical="center"/>
    </xf>
    <xf numFmtId="0" fontId="84" fillId="10" borderId="22" xfId="0" applyFont="1" applyFill="1" applyBorder="1" applyAlignment="1">
      <alignment horizontal="center" vertical="center" textRotation="90"/>
    </xf>
    <xf numFmtId="0" fontId="0" fillId="0" borderId="23" xfId="0" applyBorder="1" applyAlignment="1">
      <alignment vertical="center" textRotation="90"/>
    </xf>
    <xf numFmtId="0" fontId="0" fillId="0" borderId="24" xfId="0" applyBorder="1" applyAlignment="1">
      <alignment vertical="center" textRotation="90"/>
    </xf>
    <xf numFmtId="0" fontId="92" fillId="0" borderId="0" xfId="0" applyFont="1" applyAlignment="1">
      <alignment vertical="center" wrapText="1"/>
    </xf>
    <xf numFmtId="0" fontId="93" fillId="0" borderId="0" xfId="0" applyFont="1" applyAlignment="1">
      <alignment vertical="center"/>
    </xf>
    <xf numFmtId="0" fontId="0" fillId="0" borderId="0" xfId="0" applyAlignment="1">
      <alignment vertical="center"/>
    </xf>
    <xf numFmtId="0" fontId="94" fillId="0" borderId="0" xfId="0" applyFont="1" applyAlignment="1">
      <alignment vertical="center" wrapText="1"/>
    </xf>
    <xf numFmtId="0" fontId="95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0" fontId="1" fillId="4" borderId="10" xfId="0" applyFont="1" applyFill="1" applyBorder="1" applyAlignment="1">
      <alignment horizontal="center" vertical="center"/>
    </xf>
    <xf numFmtId="0" fontId="1" fillId="18" borderId="10" xfId="0" applyFont="1" applyFill="1" applyBorder="1" applyAlignment="1">
      <alignment horizontal="center" vertical="center"/>
    </xf>
    <xf numFmtId="49" fontId="54" fillId="0" borderId="75" xfId="0" applyNumberFormat="1" applyFont="1" applyBorder="1" applyAlignment="1">
      <alignment horizontal="center" vertical="center"/>
    </xf>
    <xf numFmtId="49" fontId="54" fillId="0" borderId="76" xfId="0" applyNumberFormat="1" applyFont="1" applyBorder="1" applyAlignment="1">
      <alignment horizontal="center" vertical="center"/>
    </xf>
    <xf numFmtId="0" fontId="64" fillId="9" borderId="61" xfId="0" applyFont="1" applyFill="1" applyBorder="1" applyAlignment="1">
      <alignment horizontal="center" vertical="center"/>
    </xf>
    <xf numFmtId="0" fontId="64" fillId="9" borderId="42" xfId="0" applyFont="1" applyFill="1" applyBorder="1" applyAlignment="1">
      <alignment horizontal="center" vertical="center"/>
    </xf>
    <xf numFmtId="0" fontId="64" fillId="9" borderId="62" xfId="0" applyFont="1" applyFill="1" applyBorder="1" applyAlignment="1">
      <alignment horizontal="center" vertical="center"/>
    </xf>
    <xf numFmtId="0" fontId="81" fillId="0" borderId="0" xfId="0" applyFont="1" applyAlignment="1">
      <alignment vertical="center" wrapText="1"/>
    </xf>
    <xf numFmtId="0" fontId="82" fillId="0" borderId="0" xfId="0" applyFont="1" applyAlignment="1">
      <alignment vertical="center"/>
    </xf>
    <xf numFmtId="0" fontId="59" fillId="9" borderId="22" xfId="0" applyFont="1" applyFill="1" applyBorder="1" applyAlignment="1">
      <alignment horizontal="center" vertical="center" textRotation="90"/>
    </xf>
    <xf numFmtId="0" fontId="55" fillId="18" borderId="43" xfId="0" applyFont="1" applyFill="1" applyBorder="1" applyAlignment="1">
      <alignment horizontal="center" vertical="center"/>
    </xf>
    <xf numFmtId="49" fontId="53" fillId="0" borderId="67" xfId="0" applyNumberFormat="1" applyFont="1" applyBorder="1" applyAlignment="1">
      <alignment horizontal="center" vertical="center"/>
    </xf>
    <xf numFmtId="49" fontId="53" fillId="0" borderId="74" xfId="0" applyNumberFormat="1" applyFont="1" applyBorder="1" applyAlignment="1">
      <alignment horizontal="center" vertical="center"/>
    </xf>
    <xf numFmtId="0" fontId="59" fillId="4" borderId="22" xfId="0" applyFont="1" applyFill="1" applyBorder="1" applyAlignment="1">
      <alignment horizontal="center" vertical="center"/>
    </xf>
    <xf numFmtId="0" fontId="59" fillId="4" borderId="23" xfId="0" applyFont="1" applyFill="1" applyBorder="1" applyAlignment="1">
      <alignment horizontal="center" vertical="center"/>
    </xf>
    <xf numFmtId="0" fontId="59" fillId="4" borderId="24" xfId="0" applyFont="1" applyFill="1" applyBorder="1" applyAlignment="1">
      <alignment horizontal="center" vertical="center"/>
    </xf>
    <xf numFmtId="0" fontId="59" fillId="4" borderId="22" xfId="0" applyFont="1" applyFill="1" applyBorder="1" applyAlignment="1">
      <alignment horizontal="center" vertical="center" textRotation="90"/>
    </xf>
    <xf numFmtId="0" fontId="79" fillId="0" borderId="0" xfId="0" applyFont="1" applyAlignment="1">
      <alignment vertical="center" wrapText="1"/>
    </xf>
    <xf numFmtId="0" fontId="40" fillId="0" borderId="0" xfId="0" applyFont="1" applyAlignment="1">
      <alignment vertical="center"/>
    </xf>
    <xf numFmtId="0" fontId="69" fillId="0" borderId="0" xfId="0" applyFont="1" applyAlignment="1">
      <alignment vertical="center" wrapText="1"/>
    </xf>
    <xf numFmtId="0" fontId="35" fillId="18" borderId="43" xfId="0" applyFont="1" applyFill="1" applyBorder="1" applyAlignment="1">
      <alignment horizontal="center" vertical="center"/>
    </xf>
    <xf numFmtId="0" fontId="59" fillId="8" borderId="44" xfId="0" applyFont="1" applyFill="1" applyBorder="1" applyAlignment="1">
      <alignment horizontal="center" vertical="center" wrapText="1"/>
    </xf>
    <xf numFmtId="0" fontId="59" fillId="8" borderId="7" xfId="0" applyFont="1" applyFill="1" applyBorder="1" applyAlignment="1">
      <alignment horizontal="center" vertical="center" wrapText="1"/>
    </xf>
    <xf numFmtId="0" fontId="59" fillId="8" borderId="22" xfId="0" applyFont="1" applyFill="1" applyBorder="1" applyAlignment="1">
      <alignment horizontal="center" vertical="center"/>
    </xf>
    <xf numFmtId="0" fontId="59" fillId="8" borderId="23" xfId="0" applyFont="1" applyFill="1" applyBorder="1" applyAlignment="1">
      <alignment horizontal="center" vertical="center"/>
    </xf>
    <xf numFmtId="0" fontId="62" fillId="8" borderId="22" xfId="0" applyFont="1" applyFill="1" applyBorder="1" applyAlignment="1">
      <alignment horizontal="center" vertical="center" wrapText="1"/>
    </xf>
    <xf numFmtId="0" fontId="62" fillId="8" borderId="23" xfId="0" applyFont="1" applyFill="1" applyBorder="1" applyAlignment="1">
      <alignment horizontal="center" vertical="center" wrapText="1"/>
    </xf>
    <xf numFmtId="0" fontId="62" fillId="8" borderId="24" xfId="0" applyFont="1" applyFill="1" applyBorder="1" applyAlignment="1">
      <alignment horizontal="center" vertical="center" wrapText="1"/>
    </xf>
    <xf numFmtId="0" fontId="8" fillId="8" borderId="22" xfId="0" applyFont="1" applyFill="1" applyBorder="1" applyAlignment="1">
      <alignment horizontal="center" vertical="center" textRotation="90"/>
    </xf>
    <xf numFmtId="0" fontId="6" fillId="0" borderId="23" xfId="0" applyFont="1" applyBorder="1" applyAlignment="1">
      <alignment vertical="center" textRotation="90"/>
    </xf>
    <xf numFmtId="0" fontId="1" fillId="3" borderId="22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 textRotation="90"/>
    </xf>
    <xf numFmtId="0" fontId="0" fillId="0" borderId="23" xfId="0" applyBorder="1" applyAlignment="1">
      <alignment horizontal="center" vertical="center" textRotation="90"/>
    </xf>
    <xf numFmtId="0" fontId="0" fillId="0" borderId="24" xfId="0" applyBorder="1" applyAlignment="1">
      <alignment horizontal="center" vertical="center" textRotation="90"/>
    </xf>
    <xf numFmtId="0" fontId="63" fillId="0" borderId="40" xfId="2" applyFont="1" applyBorder="1" applyAlignment="1">
      <alignment vertical="center" wrapText="1"/>
    </xf>
    <xf numFmtId="0" fontId="63" fillId="0" borderId="0" xfId="2" applyFont="1" applyAlignment="1">
      <alignment vertical="center" wrapText="1"/>
    </xf>
    <xf numFmtId="164" fontId="1" fillId="0" borderId="22" xfId="0" applyNumberFormat="1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59" fillId="3" borderId="22" xfId="2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59" fillId="8" borderId="44" xfId="2" applyFont="1" applyFill="1" applyBorder="1" applyAlignment="1">
      <alignment horizontal="center" vertical="center" wrapText="1"/>
    </xf>
    <xf numFmtId="0" fontId="59" fillId="8" borderId="7" xfId="2" applyFont="1" applyFill="1" applyBorder="1" applyAlignment="1">
      <alignment horizontal="center" vertical="center" wrapText="1"/>
    </xf>
    <xf numFmtId="0" fontId="59" fillId="8" borderId="22" xfId="2" applyFont="1" applyFill="1" applyBorder="1" applyAlignment="1">
      <alignment horizontal="center" vertical="center" wrapText="1"/>
    </xf>
    <xf numFmtId="0" fontId="59" fillId="8" borderId="23" xfId="2" applyFont="1" applyFill="1" applyBorder="1" applyAlignment="1">
      <alignment horizontal="center" vertical="center" wrapText="1"/>
    </xf>
    <xf numFmtId="0" fontId="62" fillId="8" borderId="22" xfId="2" applyFont="1" applyFill="1" applyBorder="1" applyAlignment="1">
      <alignment horizontal="center" vertical="center" wrapText="1"/>
    </xf>
    <xf numFmtId="0" fontId="62" fillId="8" borderId="23" xfId="2" applyFont="1" applyFill="1" applyBorder="1" applyAlignment="1">
      <alignment horizontal="center" vertical="center" wrapText="1"/>
    </xf>
    <xf numFmtId="0" fontId="62" fillId="8" borderId="24" xfId="2" applyFont="1" applyFill="1" applyBorder="1" applyAlignment="1">
      <alignment horizontal="center" vertical="center" wrapText="1"/>
    </xf>
    <xf numFmtId="0" fontId="64" fillId="10" borderId="22" xfId="2" applyFont="1" applyFill="1" applyBorder="1" applyAlignment="1">
      <alignment horizontal="center" vertical="center" wrapText="1"/>
    </xf>
    <xf numFmtId="0" fontId="64" fillId="10" borderId="23" xfId="2" applyFont="1" applyFill="1" applyBorder="1" applyAlignment="1">
      <alignment horizontal="center" vertical="center" wrapText="1"/>
    </xf>
    <xf numFmtId="0" fontId="64" fillId="10" borderId="24" xfId="2" applyFont="1" applyFill="1" applyBorder="1" applyAlignment="1">
      <alignment horizontal="center" vertical="center" wrapText="1"/>
    </xf>
  </cellXfs>
  <cellStyles count="3">
    <cellStyle name="Lien hypertexte" xfId="1" builtinId="8"/>
    <cellStyle name="Normal" xfId="0" builtinId="0"/>
    <cellStyle name="Normal 3" xfId="2" xr:uid="{363FB39F-6D8C-4E2F-9DCC-CB9BF20CFF3E}"/>
  </cellStyles>
  <dxfs count="0"/>
  <tableStyles count="0" defaultTableStyle="TableStyleMedium2" defaultPivotStyle="PivotStyleLight16"/>
  <colors>
    <mruColors>
      <color rgb="FFFFA3A3"/>
      <color rgb="FFCCCCFF"/>
      <color rgb="FFFF66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athalie.menguy@univ-fcomt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81"/>
  <sheetViews>
    <sheetView tabSelected="1" zoomScale="70" zoomScaleNormal="70" zoomScaleSheetLayoutView="66" workbookViewId="0">
      <pane xSplit="4" ySplit="9" topLeftCell="E10" activePane="bottomRight" state="frozenSplit"/>
      <selection pane="topRight" activeCell="E1" sqref="E1"/>
      <selection pane="bottomLeft" activeCell="A17" sqref="A17"/>
      <selection pane="bottomRight" activeCell="D178" sqref="D178"/>
    </sheetView>
  </sheetViews>
  <sheetFormatPr baseColWidth="10" defaultColWidth="11.42578125" defaultRowHeight="18.75" x14ac:dyDescent="0.25"/>
  <cols>
    <col min="1" max="1" width="27.7109375" style="152" customWidth="1"/>
    <col min="2" max="2" width="51.42578125" style="162" customWidth="1"/>
    <col min="3" max="3" width="114" style="198" customWidth="1"/>
    <col min="4" max="4" width="22.85546875" style="7" customWidth="1"/>
    <col min="5" max="5" width="19.85546875" style="8" customWidth="1"/>
    <col min="6" max="6" width="25.7109375" style="18" customWidth="1"/>
    <col min="7" max="7" width="24" style="18" customWidth="1"/>
    <col min="8" max="8" width="18.7109375" style="5" customWidth="1"/>
    <col min="9" max="9" width="17.28515625" style="5" customWidth="1"/>
    <col min="10" max="10" width="18.42578125" style="5" customWidth="1"/>
    <col min="11" max="11" width="24.140625" style="5" customWidth="1"/>
    <col min="12" max="12" width="20.7109375" style="148" customWidth="1"/>
    <col min="13" max="16384" width="11.42578125" style="149"/>
  </cols>
  <sheetData>
    <row r="1" spans="1:16" ht="33.75" x14ac:dyDescent="0.25">
      <c r="A1" s="146" t="s">
        <v>225</v>
      </c>
      <c r="B1" s="147"/>
      <c r="C1" s="180"/>
      <c r="D1" s="6"/>
      <c r="E1" s="6"/>
      <c r="F1" s="17"/>
      <c r="G1" s="245" t="s">
        <v>530</v>
      </c>
      <c r="H1" s="97"/>
      <c r="I1" s="97"/>
      <c r="J1" s="97"/>
      <c r="K1" s="97"/>
    </row>
    <row r="2" spans="1:16" ht="34.5" thickBot="1" x14ac:dyDescent="0.3">
      <c r="A2" s="146"/>
      <c r="B2" s="147"/>
      <c r="C2" s="180"/>
      <c r="D2" s="6"/>
      <c r="E2" s="6"/>
      <c r="F2" s="17"/>
      <c r="G2" s="17"/>
      <c r="H2" s="97"/>
      <c r="I2" s="97"/>
      <c r="J2" s="97"/>
      <c r="K2" s="97"/>
    </row>
    <row r="3" spans="1:16" customFormat="1" ht="12" customHeight="1" x14ac:dyDescent="0.25">
      <c r="B3" s="644" t="s">
        <v>528</v>
      </c>
      <c r="C3" s="645"/>
      <c r="D3" s="645"/>
      <c r="E3" s="645"/>
      <c r="F3" s="646"/>
      <c r="G3" s="653" t="s">
        <v>269</v>
      </c>
      <c r="H3" s="654"/>
      <c r="I3" s="655"/>
      <c r="J3" s="58"/>
      <c r="K3" s="58"/>
      <c r="L3" s="58"/>
      <c r="M3" s="58"/>
      <c r="N3" s="58"/>
      <c r="O3" s="58"/>
      <c r="P3" s="30"/>
    </row>
    <row r="4" spans="1:16" customFormat="1" ht="6" customHeight="1" x14ac:dyDescent="0.25">
      <c r="B4" s="647"/>
      <c r="C4" s="648"/>
      <c r="D4" s="648"/>
      <c r="E4" s="648"/>
      <c r="F4" s="649"/>
      <c r="G4" s="656"/>
      <c r="H4" s="657"/>
      <c r="I4" s="658"/>
      <c r="J4" s="58"/>
      <c r="K4" s="58"/>
      <c r="L4" s="58"/>
      <c r="M4" s="58"/>
      <c r="N4" s="58"/>
      <c r="O4" s="58"/>
      <c r="P4" s="30"/>
    </row>
    <row r="5" spans="1:16" customFormat="1" ht="5.25" customHeight="1" thickBot="1" x14ac:dyDescent="0.3">
      <c r="B5" s="650"/>
      <c r="C5" s="651"/>
      <c r="D5" s="651"/>
      <c r="E5" s="651"/>
      <c r="F5" s="652"/>
      <c r="G5" s="659"/>
      <c r="H5" s="660"/>
      <c r="I5" s="661"/>
      <c r="J5" s="58"/>
      <c r="K5" s="58"/>
      <c r="L5" s="58"/>
      <c r="M5" s="58"/>
      <c r="N5" s="58"/>
      <c r="O5" s="58"/>
      <c r="P5" s="30"/>
    </row>
    <row r="6" spans="1:16" customFormat="1" ht="40.5" customHeight="1" x14ac:dyDescent="0.25">
      <c r="A6" s="122"/>
      <c r="B6" s="125" t="s">
        <v>268</v>
      </c>
      <c r="C6" s="126" t="s">
        <v>276</v>
      </c>
      <c r="D6" s="127"/>
      <c r="E6" s="127"/>
      <c r="F6" s="127"/>
      <c r="G6" s="128" t="s">
        <v>270</v>
      </c>
      <c r="H6" s="662"/>
      <c r="I6" s="663"/>
      <c r="J6" s="58"/>
      <c r="K6" s="58"/>
      <c r="L6" s="58"/>
      <c r="M6" s="58"/>
      <c r="N6" s="58"/>
      <c r="O6" s="58"/>
      <c r="P6" s="30"/>
    </row>
    <row r="7" spans="1:16" customFormat="1" ht="40.5" customHeight="1" x14ac:dyDescent="0.25">
      <c r="A7" s="121"/>
      <c r="B7" s="129" t="s">
        <v>272</v>
      </c>
      <c r="C7" s="130" t="s">
        <v>274</v>
      </c>
      <c r="D7" s="127"/>
      <c r="E7" s="127"/>
      <c r="F7" s="127"/>
      <c r="G7" s="131" t="s">
        <v>268</v>
      </c>
      <c r="H7" s="664"/>
      <c r="I7" s="665"/>
      <c r="J7" s="58"/>
      <c r="K7" s="58"/>
      <c r="L7" s="58"/>
      <c r="M7" s="58"/>
      <c r="N7" s="58"/>
      <c r="O7" s="58"/>
      <c r="P7" s="30"/>
    </row>
    <row r="8" spans="1:16" customFormat="1" ht="40.5" customHeight="1" thickBot="1" x14ac:dyDescent="0.3">
      <c r="A8" s="121"/>
      <c r="B8" s="132" t="s">
        <v>273</v>
      </c>
      <c r="C8" s="126" t="s">
        <v>275</v>
      </c>
      <c r="D8" s="127"/>
      <c r="E8" s="127"/>
      <c r="F8" s="127"/>
      <c r="G8" s="633" t="s">
        <v>271</v>
      </c>
      <c r="H8" s="666"/>
      <c r="I8" s="667"/>
      <c r="J8" s="58"/>
      <c r="K8" s="58"/>
      <c r="L8" s="58"/>
      <c r="M8" s="58"/>
      <c r="N8" s="58"/>
      <c r="O8" s="58"/>
      <c r="P8" s="30"/>
    </row>
    <row r="9" spans="1:16" ht="38.25" thickBot="1" x14ac:dyDescent="0.3">
      <c r="A9" s="133"/>
      <c r="B9" s="134"/>
      <c r="C9" s="123" t="s">
        <v>10</v>
      </c>
      <c r="D9" s="124" t="s">
        <v>0</v>
      </c>
      <c r="E9" s="124" t="s">
        <v>1</v>
      </c>
      <c r="F9" s="246" t="s">
        <v>211</v>
      </c>
      <c r="G9" s="247" t="s">
        <v>2</v>
      </c>
      <c r="H9" s="628" t="s">
        <v>3</v>
      </c>
      <c r="I9" s="629" t="s">
        <v>4</v>
      </c>
      <c r="J9" s="149"/>
      <c r="K9" s="149"/>
      <c r="L9" s="149"/>
    </row>
    <row r="10" spans="1:16" ht="38.25" thickBot="1" x14ac:dyDescent="0.3">
      <c r="A10" s="26" t="s">
        <v>280</v>
      </c>
      <c r="B10" s="27" t="s">
        <v>277</v>
      </c>
      <c r="C10" s="181" t="s">
        <v>356</v>
      </c>
      <c r="D10" s="19" t="s">
        <v>357</v>
      </c>
      <c r="E10" s="19" t="s">
        <v>5</v>
      </c>
      <c r="F10" s="42" t="s">
        <v>355</v>
      </c>
      <c r="G10" s="248" t="s">
        <v>128</v>
      </c>
      <c r="H10" s="56"/>
      <c r="I10" s="16">
        <f t="shared" ref="I10:I41" si="0">G10*H10</f>
        <v>0</v>
      </c>
      <c r="J10" s="149"/>
      <c r="K10" s="149"/>
      <c r="L10" s="149"/>
    </row>
    <row r="11" spans="1:16" x14ac:dyDescent="0.25">
      <c r="A11" s="150"/>
      <c r="B11" s="28" t="s">
        <v>278</v>
      </c>
      <c r="C11" s="182" t="s">
        <v>377</v>
      </c>
      <c r="D11" s="1" t="s">
        <v>358</v>
      </c>
      <c r="E11" s="1" t="s">
        <v>5</v>
      </c>
      <c r="F11" s="24" t="s">
        <v>355</v>
      </c>
      <c r="G11" s="249" t="s">
        <v>128</v>
      </c>
      <c r="H11" s="609"/>
      <c r="I11" s="630">
        <f t="shared" si="0"/>
        <v>0</v>
      </c>
      <c r="J11" s="149"/>
      <c r="K11" s="149"/>
      <c r="L11" s="149"/>
    </row>
    <row r="12" spans="1:16" x14ac:dyDescent="0.25">
      <c r="B12" s="135"/>
      <c r="C12" s="183" t="s">
        <v>376</v>
      </c>
      <c r="D12" s="1"/>
      <c r="E12" s="1"/>
      <c r="F12" s="24" t="s">
        <v>364</v>
      </c>
      <c r="G12" s="249" t="s">
        <v>430</v>
      </c>
      <c r="H12" s="610"/>
      <c r="I12" s="630">
        <f t="shared" si="0"/>
        <v>0</v>
      </c>
      <c r="J12" s="149"/>
      <c r="K12" s="149"/>
      <c r="L12" s="149"/>
    </row>
    <row r="13" spans="1:16" ht="19.5" thickBot="1" x14ac:dyDescent="0.3">
      <c r="B13" s="135"/>
      <c r="C13" s="153" t="s">
        <v>359</v>
      </c>
      <c r="D13" s="1" t="s">
        <v>311</v>
      </c>
      <c r="E13" s="1" t="s">
        <v>312</v>
      </c>
      <c r="F13" s="24" t="s">
        <v>354</v>
      </c>
      <c r="G13" s="249" t="s">
        <v>17</v>
      </c>
      <c r="H13" s="609"/>
      <c r="I13" s="630">
        <f t="shared" si="0"/>
        <v>0</v>
      </c>
      <c r="J13" s="149"/>
      <c r="K13" s="149"/>
      <c r="L13" s="149"/>
    </row>
    <row r="14" spans="1:16" ht="39" customHeight="1" x14ac:dyDescent="0.25">
      <c r="A14" s="150"/>
      <c r="B14" s="679" t="s">
        <v>362</v>
      </c>
      <c r="C14" s="111" t="s">
        <v>363</v>
      </c>
      <c r="D14" s="1" t="s">
        <v>18</v>
      </c>
      <c r="E14" s="9" t="s">
        <v>253</v>
      </c>
      <c r="F14" s="64" t="s">
        <v>355</v>
      </c>
      <c r="G14" s="13" t="s">
        <v>128</v>
      </c>
      <c r="H14" s="609"/>
      <c r="I14" s="630">
        <f t="shared" si="0"/>
        <v>0</v>
      </c>
      <c r="J14" s="149"/>
      <c r="K14" s="149"/>
      <c r="L14" s="149"/>
    </row>
    <row r="15" spans="1:16" x14ac:dyDescent="0.25">
      <c r="A15" s="63"/>
      <c r="B15" s="680"/>
      <c r="C15" s="185" t="s">
        <v>365</v>
      </c>
      <c r="D15" s="47" t="s">
        <v>366</v>
      </c>
      <c r="E15" s="1" t="s">
        <v>253</v>
      </c>
      <c r="F15" s="24" t="s">
        <v>355</v>
      </c>
      <c r="G15" s="59" t="s">
        <v>128</v>
      </c>
      <c r="H15" s="609"/>
      <c r="I15" s="630">
        <f t="shared" si="0"/>
        <v>0</v>
      </c>
      <c r="J15" s="149"/>
      <c r="K15" s="149"/>
      <c r="L15" s="149"/>
    </row>
    <row r="16" spans="1:16" ht="19.5" thickBot="1" x14ac:dyDescent="0.3">
      <c r="A16" s="150"/>
      <c r="B16" s="681"/>
      <c r="C16" s="111" t="s">
        <v>43</v>
      </c>
      <c r="D16" s="1" t="s">
        <v>55</v>
      </c>
      <c r="E16" s="1" t="s">
        <v>5</v>
      </c>
      <c r="F16" s="24" t="s">
        <v>355</v>
      </c>
      <c r="G16" s="249" t="s">
        <v>128</v>
      </c>
      <c r="H16" s="609"/>
      <c r="I16" s="630">
        <f t="shared" si="0"/>
        <v>0</v>
      </c>
      <c r="J16" s="149"/>
      <c r="K16" s="149"/>
      <c r="L16" s="149"/>
    </row>
    <row r="17" spans="1:12" ht="19.5" thickBot="1" x14ac:dyDescent="0.3">
      <c r="A17" s="150"/>
      <c r="B17" s="26" t="s">
        <v>279</v>
      </c>
      <c r="C17" s="187" t="s">
        <v>367</v>
      </c>
      <c r="D17" s="47" t="s">
        <v>431</v>
      </c>
      <c r="E17" s="47" t="s">
        <v>5</v>
      </c>
      <c r="F17" s="45" t="s">
        <v>355</v>
      </c>
      <c r="G17" s="251" t="s">
        <v>128</v>
      </c>
      <c r="H17" s="619"/>
      <c r="I17" s="631">
        <f t="shared" si="0"/>
        <v>0</v>
      </c>
      <c r="J17" s="149"/>
      <c r="K17" s="149"/>
      <c r="L17" s="149"/>
    </row>
    <row r="18" spans="1:12" ht="19.5" customHeight="1" thickBot="1" x14ac:dyDescent="0.3">
      <c r="A18" s="65" t="s">
        <v>68</v>
      </c>
      <c r="B18" s="682" t="s">
        <v>371</v>
      </c>
      <c r="C18" s="188" t="s">
        <v>378</v>
      </c>
      <c r="D18" s="10" t="s">
        <v>60</v>
      </c>
      <c r="E18" s="10" t="s">
        <v>5</v>
      </c>
      <c r="F18" s="15" t="s">
        <v>355</v>
      </c>
      <c r="G18" s="252" t="s">
        <v>128</v>
      </c>
      <c r="H18" s="613"/>
      <c r="I18" s="632">
        <f t="shared" si="0"/>
        <v>0</v>
      </c>
      <c r="J18" s="149"/>
      <c r="K18" s="149"/>
      <c r="L18" s="149"/>
    </row>
    <row r="19" spans="1:12" x14ac:dyDescent="0.25">
      <c r="A19" s="150"/>
      <c r="B19" s="683"/>
      <c r="C19" s="114" t="s">
        <v>47</v>
      </c>
      <c r="D19" s="1" t="s">
        <v>49</v>
      </c>
      <c r="E19" s="1" t="s">
        <v>5</v>
      </c>
      <c r="F19" s="24" t="s">
        <v>355</v>
      </c>
      <c r="G19" s="249" t="s">
        <v>128</v>
      </c>
      <c r="H19" s="609"/>
      <c r="I19" s="630">
        <f t="shared" si="0"/>
        <v>0</v>
      </c>
      <c r="J19" s="149"/>
      <c r="K19" s="149"/>
      <c r="L19" s="149"/>
    </row>
    <row r="20" spans="1:12" x14ac:dyDescent="0.25">
      <c r="A20" s="150"/>
      <c r="B20" s="683"/>
      <c r="C20" s="114" t="s">
        <v>379</v>
      </c>
      <c r="D20" s="1"/>
      <c r="E20" s="1"/>
      <c r="F20" s="24" t="s">
        <v>364</v>
      </c>
      <c r="G20" s="249" t="s">
        <v>430</v>
      </c>
      <c r="H20" s="610"/>
      <c r="I20" s="630">
        <f t="shared" si="0"/>
        <v>0</v>
      </c>
      <c r="J20" s="149"/>
      <c r="K20" s="149"/>
      <c r="L20" s="149"/>
    </row>
    <row r="21" spans="1:12" x14ac:dyDescent="0.25">
      <c r="A21" s="150"/>
      <c r="B21" s="683"/>
      <c r="C21" s="114" t="s">
        <v>373</v>
      </c>
      <c r="D21" s="1"/>
      <c r="E21" s="1"/>
      <c r="F21" s="24" t="s">
        <v>354</v>
      </c>
      <c r="G21" s="249" t="s">
        <v>17</v>
      </c>
      <c r="H21" s="610"/>
      <c r="I21" s="630">
        <f t="shared" si="0"/>
        <v>0</v>
      </c>
      <c r="J21" s="149"/>
      <c r="K21" s="149"/>
      <c r="L21" s="149"/>
    </row>
    <row r="22" spans="1:12" ht="19.5" thickBot="1" x14ac:dyDescent="0.3">
      <c r="A22" s="150"/>
      <c r="B22" s="683"/>
      <c r="C22" s="113" t="s">
        <v>368</v>
      </c>
      <c r="D22" s="1"/>
      <c r="E22" s="1" t="s">
        <v>7</v>
      </c>
      <c r="F22" s="46" t="s">
        <v>179</v>
      </c>
      <c r="G22" s="253" t="s">
        <v>9</v>
      </c>
      <c r="H22" s="609"/>
      <c r="I22" s="630">
        <f t="shared" si="0"/>
        <v>0</v>
      </c>
      <c r="J22" s="149"/>
      <c r="K22" s="149"/>
      <c r="L22" s="149"/>
    </row>
    <row r="23" spans="1:12" x14ac:dyDescent="0.25">
      <c r="A23" s="150"/>
      <c r="B23" s="672" t="s">
        <v>129</v>
      </c>
      <c r="C23" s="189" t="s">
        <v>380</v>
      </c>
      <c r="D23" s="3" t="s">
        <v>287</v>
      </c>
      <c r="E23" s="3" t="s">
        <v>5</v>
      </c>
      <c r="F23" s="78" t="s">
        <v>355</v>
      </c>
      <c r="G23" s="254" t="s">
        <v>128</v>
      </c>
      <c r="H23" s="609"/>
      <c r="I23" s="630">
        <f t="shared" si="0"/>
        <v>0</v>
      </c>
      <c r="J23" s="149"/>
      <c r="K23" s="149"/>
      <c r="L23" s="149"/>
    </row>
    <row r="24" spans="1:12" x14ac:dyDescent="0.25">
      <c r="A24" s="150"/>
      <c r="B24" s="673"/>
      <c r="C24" s="189" t="s">
        <v>379</v>
      </c>
      <c r="D24" s="3"/>
      <c r="E24" s="3"/>
      <c r="F24" s="78" t="s">
        <v>364</v>
      </c>
      <c r="G24" s="254" t="s">
        <v>430</v>
      </c>
      <c r="H24" s="610"/>
      <c r="I24" s="630">
        <f t="shared" si="0"/>
        <v>0</v>
      </c>
      <c r="J24" s="149"/>
      <c r="K24" s="149"/>
      <c r="L24" s="149"/>
    </row>
    <row r="25" spans="1:12" x14ac:dyDescent="0.25">
      <c r="A25" s="150"/>
      <c r="B25" s="673"/>
      <c r="C25" s="190" t="s">
        <v>436</v>
      </c>
      <c r="D25" s="1" t="s">
        <v>63</v>
      </c>
      <c r="E25" s="1" t="s">
        <v>5</v>
      </c>
      <c r="F25" s="46" t="s">
        <v>370</v>
      </c>
      <c r="G25" s="249" t="s">
        <v>100</v>
      </c>
      <c r="H25" s="609"/>
      <c r="I25" s="630">
        <f t="shared" si="0"/>
        <v>0</v>
      </c>
      <c r="J25" s="149"/>
      <c r="K25" s="149"/>
      <c r="L25" s="149"/>
    </row>
    <row r="26" spans="1:12" ht="19.5" thickBot="1" x14ac:dyDescent="0.3">
      <c r="A26" s="150"/>
      <c r="B26" s="110"/>
      <c r="C26" s="112" t="s">
        <v>372</v>
      </c>
      <c r="D26" s="3"/>
      <c r="E26" s="3" t="s">
        <v>6</v>
      </c>
      <c r="F26" s="78" t="s">
        <v>354</v>
      </c>
      <c r="G26" s="254" t="s">
        <v>17</v>
      </c>
      <c r="H26" s="610"/>
      <c r="I26" s="630">
        <f t="shared" si="0"/>
        <v>0</v>
      </c>
      <c r="J26" s="149"/>
      <c r="K26" s="149"/>
      <c r="L26" s="149"/>
    </row>
    <row r="27" spans="1:12" ht="19.5" thickBot="1" x14ac:dyDescent="0.3">
      <c r="A27" s="150"/>
      <c r="B27" s="607" t="s">
        <v>383</v>
      </c>
      <c r="C27" s="614" t="s">
        <v>382</v>
      </c>
      <c r="D27" s="615" t="s">
        <v>291</v>
      </c>
      <c r="E27" s="615"/>
      <c r="F27" s="616" t="s">
        <v>355</v>
      </c>
      <c r="G27" s="617" t="s">
        <v>128</v>
      </c>
      <c r="H27" s="618"/>
      <c r="I27" s="631">
        <f t="shared" si="0"/>
        <v>0</v>
      </c>
      <c r="J27" s="149"/>
      <c r="K27" s="149"/>
      <c r="L27" s="149"/>
    </row>
    <row r="28" spans="1:12" ht="19.5" thickBot="1" x14ac:dyDescent="0.3">
      <c r="A28" s="66" t="s">
        <v>14</v>
      </c>
      <c r="B28" s="677" t="s">
        <v>302</v>
      </c>
      <c r="C28" s="611" t="s">
        <v>377</v>
      </c>
      <c r="D28" s="3" t="s">
        <v>304</v>
      </c>
      <c r="E28" s="3"/>
      <c r="F28" s="78" t="s">
        <v>354</v>
      </c>
      <c r="G28" s="612" t="s">
        <v>17</v>
      </c>
      <c r="H28" s="613"/>
      <c r="I28" s="632">
        <f t="shared" si="0"/>
        <v>0</v>
      </c>
      <c r="J28" s="149"/>
      <c r="K28" s="149"/>
      <c r="L28" s="149"/>
    </row>
    <row r="29" spans="1:12" x14ac:dyDescent="0.25">
      <c r="A29" s="140"/>
      <c r="B29" s="677"/>
      <c r="C29" s="193" t="s">
        <v>389</v>
      </c>
      <c r="D29" s="1"/>
      <c r="E29" s="1"/>
      <c r="F29" s="46" t="s">
        <v>354</v>
      </c>
      <c r="G29" s="253" t="s">
        <v>17</v>
      </c>
      <c r="H29" s="610"/>
      <c r="I29" s="630">
        <f t="shared" si="0"/>
        <v>0</v>
      </c>
      <c r="J29" s="149"/>
      <c r="K29" s="149"/>
      <c r="L29" s="149"/>
    </row>
    <row r="30" spans="1:12" ht="19.5" thickBot="1" x14ac:dyDescent="0.3">
      <c r="A30" s="140"/>
      <c r="B30" s="678"/>
      <c r="C30" s="193" t="s">
        <v>394</v>
      </c>
      <c r="D30" s="1"/>
      <c r="E30" s="1"/>
      <c r="F30" s="46" t="s">
        <v>354</v>
      </c>
      <c r="G30" s="253" t="s">
        <v>17</v>
      </c>
      <c r="H30" s="609"/>
      <c r="I30" s="630">
        <f t="shared" si="0"/>
        <v>0</v>
      </c>
      <c r="J30" s="149"/>
      <c r="K30" s="149"/>
      <c r="L30" s="149"/>
    </row>
    <row r="31" spans="1:12" ht="19.5" thickBot="1" x14ac:dyDescent="0.3">
      <c r="A31" s="140"/>
      <c r="B31" s="137" t="s">
        <v>303</v>
      </c>
      <c r="C31" s="193" t="s">
        <v>395</v>
      </c>
      <c r="D31" s="1" t="s">
        <v>305</v>
      </c>
      <c r="E31" s="1"/>
      <c r="F31" s="46" t="s">
        <v>355</v>
      </c>
      <c r="G31" s="253" t="s">
        <v>128</v>
      </c>
      <c r="H31" s="610"/>
      <c r="I31" s="630">
        <f t="shared" si="0"/>
        <v>0</v>
      </c>
      <c r="J31" s="149"/>
      <c r="K31" s="149"/>
      <c r="L31" s="149"/>
    </row>
    <row r="32" spans="1:12" ht="33.75" customHeight="1" x14ac:dyDescent="0.25">
      <c r="B32" s="67" t="s">
        <v>28</v>
      </c>
      <c r="C32" s="138" t="s">
        <v>396</v>
      </c>
      <c r="D32" s="47" t="s">
        <v>95</v>
      </c>
      <c r="E32" s="59"/>
      <c r="F32" s="45" t="s">
        <v>355</v>
      </c>
      <c r="G32" s="249" t="s">
        <v>128</v>
      </c>
      <c r="H32" s="609"/>
      <c r="I32" s="630">
        <f t="shared" si="0"/>
        <v>0</v>
      </c>
      <c r="J32" s="149"/>
      <c r="K32" s="149"/>
      <c r="L32" s="149"/>
    </row>
    <row r="33" spans="1:12" x14ac:dyDescent="0.25">
      <c r="A33" s="29"/>
      <c r="B33" s="69"/>
      <c r="C33" s="194" t="s">
        <v>107</v>
      </c>
      <c r="D33" s="1"/>
      <c r="E33" s="13"/>
      <c r="F33" s="24" t="s">
        <v>354</v>
      </c>
      <c r="G33" s="249" t="s">
        <v>17</v>
      </c>
      <c r="H33" s="609"/>
      <c r="I33" s="630">
        <f t="shared" si="0"/>
        <v>0</v>
      </c>
      <c r="J33" s="149"/>
      <c r="K33" s="149"/>
      <c r="L33" s="149"/>
    </row>
    <row r="34" spans="1:12" x14ac:dyDescent="0.25">
      <c r="A34" s="29"/>
      <c r="B34" s="68"/>
      <c r="C34" s="114" t="s">
        <v>258</v>
      </c>
      <c r="D34" s="1"/>
      <c r="E34" s="120"/>
      <c r="F34" s="24" t="s">
        <v>355</v>
      </c>
      <c r="G34" s="249" t="s">
        <v>128</v>
      </c>
      <c r="H34" s="609"/>
      <c r="I34" s="630">
        <f t="shared" si="0"/>
        <v>0</v>
      </c>
      <c r="J34" s="149"/>
      <c r="K34" s="149"/>
      <c r="L34" s="149"/>
    </row>
    <row r="35" spans="1:12" ht="36" x14ac:dyDescent="0.25">
      <c r="A35" s="29"/>
      <c r="B35" s="156"/>
      <c r="C35" s="115" t="s">
        <v>400</v>
      </c>
      <c r="D35" s="1" t="s">
        <v>73</v>
      </c>
      <c r="E35" s="13"/>
      <c r="F35" s="24" t="s">
        <v>364</v>
      </c>
      <c r="G35" s="249" t="s">
        <v>430</v>
      </c>
      <c r="H35" s="610"/>
      <c r="I35" s="630">
        <f t="shared" si="0"/>
        <v>0</v>
      </c>
      <c r="J35" s="149"/>
      <c r="K35" s="149"/>
      <c r="L35" s="149"/>
    </row>
    <row r="36" spans="1:12" ht="19.5" thickBot="1" x14ac:dyDescent="0.3">
      <c r="A36" s="150"/>
      <c r="B36" s="70"/>
      <c r="C36" s="118" t="s">
        <v>397</v>
      </c>
      <c r="D36" s="1"/>
      <c r="E36" s="13" t="s">
        <v>89</v>
      </c>
      <c r="F36" s="46" t="s">
        <v>355</v>
      </c>
      <c r="G36" s="249" t="s">
        <v>128</v>
      </c>
      <c r="H36" s="609"/>
      <c r="I36" s="630">
        <f t="shared" si="0"/>
        <v>0</v>
      </c>
      <c r="J36" s="149"/>
      <c r="K36" s="149"/>
      <c r="L36" s="149"/>
    </row>
    <row r="37" spans="1:12" x14ac:dyDescent="0.25">
      <c r="A37" s="150"/>
      <c r="B37" s="67" t="s">
        <v>29</v>
      </c>
      <c r="C37" s="195" t="s">
        <v>401</v>
      </c>
      <c r="D37" s="3" t="s">
        <v>306</v>
      </c>
      <c r="E37" s="2" t="s">
        <v>5</v>
      </c>
      <c r="F37" s="43" t="s">
        <v>355</v>
      </c>
      <c r="G37" s="254" t="s">
        <v>128</v>
      </c>
      <c r="H37" s="610"/>
      <c r="I37" s="630">
        <f t="shared" si="0"/>
        <v>0</v>
      </c>
      <c r="J37" s="149"/>
      <c r="K37" s="149"/>
      <c r="L37" s="149"/>
    </row>
    <row r="38" spans="1:12" x14ac:dyDescent="0.25">
      <c r="A38" s="150"/>
      <c r="B38" s="69"/>
      <c r="C38" s="111" t="s">
        <v>377</v>
      </c>
      <c r="D38" s="1" t="s">
        <v>293</v>
      </c>
      <c r="E38" s="13"/>
      <c r="F38" s="24" t="s">
        <v>355</v>
      </c>
      <c r="G38" s="249" t="s">
        <v>128</v>
      </c>
      <c r="H38" s="609"/>
      <c r="I38" s="630">
        <f t="shared" si="0"/>
        <v>0</v>
      </c>
      <c r="J38" s="149"/>
      <c r="K38" s="149"/>
      <c r="L38" s="149"/>
    </row>
    <row r="39" spans="1:12" ht="36.75" thickBot="1" x14ac:dyDescent="0.3">
      <c r="A39" s="150"/>
      <c r="B39" s="70"/>
      <c r="C39" s="115" t="s">
        <v>400</v>
      </c>
      <c r="D39" s="1"/>
      <c r="E39" s="1" t="s">
        <v>5</v>
      </c>
      <c r="F39" s="24" t="s">
        <v>364</v>
      </c>
      <c r="G39" s="249" t="s">
        <v>430</v>
      </c>
      <c r="H39" s="610"/>
      <c r="I39" s="630">
        <f t="shared" si="0"/>
        <v>0</v>
      </c>
      <c r="J39" s="149"/>
      <c r="K39" s="149"/>
      <c r="L39" s="149"/>
    </row>
    <row r="40" spans="1:12" ht="19.5" thickBot="1" x14ac:dyDescent="0.3">
      <c r="A40" s="150"/>
      <c r="B40" s="608" t="s">
        <v>295</v>
      </c>
      <c r="C40" s="157" t="s">
        <v>377</v>
      </c>
      <c r="D40" s="3" t="s">
        <v>296</v>
      </c>
      <c r="E40" s="3"/>
      <c r="F40" s="43" t="s">
        <v>354</v>
      </c>
      <c r="G40" s="254" t="s">
        <v>17</v>
      </c>
      <c r="H40" s="610"/>
      <c r="I40" s="630">
        <f t="shared" si="0"/>
        <v>0</v>
      </c>
      <c r="J40" s="149"/>
      <c r="K40" s="149"/>
      <c r="L40" s="149"/>
    </row>
    <row r="41" spans="1:12" ht="19.5" thickBot="1" x14ac:dyDescent="0.3">
      <c r="A41" s="150"/>
      <c r="B41" s="136" t="s">
        <v>307</v>
      </c>
      <c r="C41" s="622" t="s">
        <v>82</v>
      </c>
      <c r="D41" s="615" t="s">
        <v>111</v>
      </c>
      <c r="E41" s="615" t="s">
        <v>5</v>
      </c>
      <c r="F41" s="623" t="s">
        <v>355</v>
      </c>
      <c r="G41" s="617" t="s">
        <v>128</v>
      </c>
      <c r="H41" s="619"/>
      <c r="I41" s="631">
        <f t="shared" si="0"/>
        <v>0</v>
      </c>
      <c r="J41" s="149"/>
      <c r="K41" s="149"/>
      <c r="L41" s="149"/>
    </row>
    <row r="42" spans="1:12" ht="36.75" thickBot="1" x14ac:dyDescent="0.3">
      <c r="A42" s="77" t="s">
        <v>15</v>
      </c>
      <c r="B42" s="71" t="s">
        <v>27</v>
      </c>
      <c r="C42" s="620" t="s">
        <v>515</v>
      </c>
      <c r="D42" s="47"/>
      <c r="E42" s="59" t="s">
        <v>7</v>
      </c>
      <c r="F42" s="45" t="s">
        <v>364</v>
      </c>
      <c r="G42" s="251" t="s">
        <v>430</v>
      </c>
      <c r="H42" s="621"/>
      <c r="I42" s="632">
        <f t="shared" ref="I42:I73" si="1">G42*H42</f>
        <v>0</v>
      </c>
      <c r="J42" s="149"/>
      <c r="K42" s="149"/>
      <c r="L42" s="149"/>
    </row>
    <row r="43" spans="1:12" x14ac:dyDescent="0.25">
      <c r="A43" s="150"/>
      <c r="B43" s="72" t="s">
        <v>83</v>
      </c>
      <c r="C43" s="114" t="s">
        <v>405</v>
      </c>
      <c r="D43" s="1" t="s">
        <v>429</v>
      </c>
      <c r="E43" s="1" t="s">
        <v>7</v>
      </c>
      <c r="F43" s="24" t="s">
        <v>355</v>
      </c>
      <c r="G43" s="249" t="s">
        <v>128</v>
      </c>
      <c r="H43" s="609"/>
      <c r="I43" s="630">
        <f t="shared" si="1"/>
        <v>0</v>
      </c>
      <c r="J43" s="149"/>
      <c r="K43" s="149"/>
      <c r="L43" s="149"/>
    </row>
    <row r="44" spans="1:12" x14ac:dyDescent="0.25">
      <c r="A44" s="150"/>
      <c r="B44" s="71"/>
      <c r="C44" s="112" t="s">
        <v>406</v>
      </c>
      <c r="D44" s="3"/>
      <c r="E44" s="3"/>
      <c r="F44" s="24" t="s">
        <v>355</v>
      </c>
      <c r="G44" s="254" t="s">
        <v>128</v>
      </c>
      <c r="H44" s="609"/>
      <c r="I44" s="630">
        <f t="shared" si="1"/>
        <v>0</v>
      </c>
      <c r="J44" s="149"/>
      <c r="K44" s="149"/>
      <c r="L44" s="149"/>
    </row>
    <row r="45" spans="1:12" ht="36" x14ac:dyDescent="0.25">
      <c r="A45" s="150"/>
      <c r="B45" s="71"/>
      <c r="C45" s="115" t="s">
        <v>261</v>
      </c>
      <c r="D45" s="1"/>
      <c r="E45" s="1"/>
      <c r="F45" s="24" t="s">
        <v>364</v>
      </c>
      <c r="G45" s="249" t="s">
        <v>430</v>
      </c>
      <c r="H45" s="610"/>
      <c r="I45" s="630">
        <f t="shared" si="1"/>
        <v>0</v>
      </c>
      <c r="J45" s="149"/>
      <c r="K45" s="149"/>
      <c r="L45" s="149"/>
    </row>
    <row r="46" spans="1:12" ht="19.5" thickBot="1" x14ac:dyDescent="0.3">
      <c r="A46" s="150"/>
      <c r="B46" s="71"/>
      <c r="C46" s="191" t="s">
        <v>407</v>
      </c>
      <c r="D46" s="9"/>
      <c r="E46" s="9" t="s">
        <v>7</v>
      </c>
      <c r="F46" s="119" t="s">
        <v>355</v>
      </c>
      <c r="G46" s="250" t="s">
        <v>128</v>
      </c>
      <c r="H46" s="609"/>
      <c r="I46" s="630">
        <f t="shared" si="1"/>
        <v>0</v>
      </c>
      <c r="J46" s="149"/>
      <c r="K46" s="149"/>
      <c r="L46" s="149"/>
    </row>
    <row r="47" spans="1:12" ht="36" x14ac:dyDescent="0.25">
      <c r="A47" s="150"/>
      <c r="B47" s="74" t="s">
        <v>164</v>
      </c>
      <c r="C47" s="115" t="s">
        <v>261</v>
      </c>
      <c r="D47" s="1"/>
      <c r="E47" s="4"/>
      <c r="F47" s="24" t="s">
        <v>364</v>
      </c>
      <c r="G47" s="249" t="s">
        <v>430</v>
      </c>
      <c r="H47" s="610"/>
      <c r="I47" s="630">
        <f t="shared" si="1"/>
        <v>0</v>
      </c>
      <c r="J47" s="149"/>
      <c r="K47" s="149"/>
      <c r="L47" s="149"/>
    </row>
    <row r="48" spans="1:12" x14ac:dyDescent="0.25">
      <c r="A48" s="150"/>
      <c r="B48" s="73"/>
      <c r="C48" s="115" t="s">
        <v>85</v>
      </c>
      <c r="D48" s="1" t="s">
        <v>7</v>
      </c>
      <c r="E48" s="4"/>
      <c r="F48" s="24" t="s">
        <v>354</v>
      </c>
      <c r="G48" s="249" t="s">
        <v>17</v>
      </c>
      <c r="H48" s="609"/>
      <c r="I48" s="630">
        <f t="shared" si="1"/>
        <v>0</v>
      </c>
      <c r="J48" s="149"/>
      <c r="K48" s="149"/>
      <c r="L48" s="149"/>
    </row>
    <row r="49" spans="1:12" x14ac:dyDescent="0.25">
      <c r="A49" s="150"/>
      <c r="B49" s="73"/>
      <c r="C49" s="194" t="s">
        <v>409</v>
      </c>
      <c r="D49" s="1" t="s">
        <v>66</v>
      </c>
      <c r="E49" s="4"/>
      <c r="F49" s="24" t="s">
        <v>355</v>
      </c>
      <c r="G49" s="249" t="s">
        <v>128</v>
      </c>
      <c r="H49" s="609"/>
      <c r="I49" s="630">
        <f t="shared" si="1"/>
        <v>0</v>
      </c>
      <c r="J49" s="149"/>
      <c r="K49" s="149"/>
      <c r="L49" s="149"/>
    </row>
    <row r="50" spans="1:12" x14ac:dyDescent="0.25">
      <c r="A50" s="150"/>
      <c r="B50" s="75"/>
      <c r="C50" s="196" t="s">
        <v>80</v>
      </c>
      <c r="D50" s="1"/>
      <c r="E50" s="4"/>
      <c r="F50" s="46" t="s">
        <v>179</v>
      </c>
      <c r="G50" s="249" t="s">
        <v>9</v>
      </c>
      <c r="H50" s="609"/>
      <c r="I50" s="630">
        <f t="shared" si="1"/>
        <v>0</v>
      </c>
      <c r="J50" s="149"/>
      <c r="K50" s="149"/>
      <c r="L50" s="149"/>
    </row>
    <row r="51" spans="1:12" ht="19.5" thickBot="1" x14ac:dyDescent="0.3">
      <c r="A51" s="150"/>
      <c r="B51" s="75"/>
      <c r="C51" s="197" t="s">
        <v>516</v>
      </c>
      <c r="D51" s="9"/>
      <c r="E51" s="79"/>
      <c r="F51" s="64" t="s">
        <v>354</v>
      </c>
      <c r="G51" s="250" t="s">
        <v>17</v>
      </c>
      <c r="H51" s="609"/>
      <c r="I51" s="630">
        <f t="shared" si="1"/>
        <v>0</v>
      </c>
      <c r="J51" s="149"/>
      <c r="K51" s="149"/>
      <c r="L51" s="149"/>
    </row>
    <row r="52" spans="1:12" x14ac:dyDescent="0.25">
      <c r="A52" s="150"/>
      <c r="B52" s="74" t="s">
        <v>163</v>
      </c>
      <c r="C52" s="115" t="s">
        <v>410</v>
      </c>
      <c r="D52" s="1" t="s">
        <v>67</v>
      </c>
      <c r="E52" s="1"/>
      <c r="F52" s="24" t="s">
        <v>355</v>
      </c>
      <c r="G52" s="249" t="s">
        <v>128</v>
      </c>
      <c r="H52" s="609"/>
      <c r="I52" s="630">
        <f t="shared" si="1"/>
        <v>0</v>
      </c>
      <c r="J52" s="149"/>
      <c r="K52" s="149"/>
      <c r="L52" s="149"/>
    </row>
    <row r="53" spans="1:12" ht="36" x14ac:dyDescent="0.25">
      <c r="A53" s="150"/>
      <c r="B53" s="73"/>
      <c r="C53" s="115" t="s">
        <v>261</v>
      </c>
      <c r="D53" s="1"/>
      <c r="E53" s="1"/>
      <c r="F53" s="24" t="s">
        <v>364</v>
      </c>
      <c r="G53" s="249" t="s">
        <v>430</v>
      </c>
      <c r="H53" s="610"/>
      <c r="I53" s="630">
        <f t="shared" si="1"/>
        <v>0</v>
      </c>
      <c r="J53" s="149"/>
      <c r="K53" s="149"/>
      <c r="L53" s="149"/>
    </row>
    <row r="54" spans="1:12" x14ac:dyDescent="0.25">
      <c r="A54" s="150"/>
      <c r="B54" s="73"/>
      <c r="C54" s="116" t="s">
        <v>236</v>
      </c>
      <c r="D54" s="9" t="s">
        <v>113</v>
      </c>
      <c r="E54" s="9"/>
      <c r="F54" s="64" t="s">
        <v>355</v>
      </c>
      <c r="G54" s="250" t="s">
        <v>128</v>
      </c>
      <c r="H54" s="609"/>
      <c r="I54" s="630">
        <f t="shared" si="1"/>
        <v>0</v>
      </c>
      <c r="J54" s="149"/>
      <c r="K54" s="149"/>
      <c r="L54" s="149"/>
    </row>
    <row r="55" spans="1:12" ht="19.5" thickBot="1" x14ac:dyDescent="0.3">
      <c r="A55" s="150"/>
      <c r="B55" s="73"/>
      <c r="C55" s="116" t="s">
        <v>235</v>
      </c>
      <c r="D55" s="9"/>
      <c r="E55" s="9" t="s">
        <v>7</v>
      </c>
      <c r="F55" s="64" t="s">
        <v>179</v>
      </c>
      <c r="G55" s="250" t="s">
        <v>9</v>
      </c>
      <c r="H55" s="609"/>
      <c r="I55" s="630">
        <f t="shared" si="1"/>
        <v>0</v>
      </c>
      <c r="J55" s="149"/>
      <c r="K55" s="149"/>
      <c r="L55" s="149"/>
    </row>
    <row r="56" spans="1:12" ht="19.5" thickBot="1" x14ac:dyDescent="0.3">
      <c r="A56" s="150"/>
      <c r="B56" s="76" t="s">
        <v>87</v>
      </c>
      <c r="C56" s="115" t="s">
        <v>411</v>
      </c>
      <c r="D56" s="1" t="s">
        <v>309</v>
      </c>
      <c r="E56" s="1"/>
      <c r="F56" s="46" t="s">
        <v>179</v>
      </c>
      <c r="G56" s="249" t="s">
        <v>9</v>
      </c>
      <c r="H56" s="609"/>
      <c r="I56" s="630">
        <f t="shared" si="1"/>
        <v>0</v>
      </c>
      <c r="J56" s="149"/>
      <c r="K56" s="149"/>
      <c r="L56" s="149"/>
    </row>
    <row r="57" spans="1:12" ht="36" x14ac:dyDescent="0.25">
      <c r="A57" s="150"/>
      <c r="B57" s="674" t="s">
        <v>131</v>
      </c>
      <c r="C57" s="178" t="s">
        <v>412</v>
      </c>
      <c r="D57" s="3"/>
      <c r="E57" s="3" t="s">
        <v>5</v>
      </c>
      <c r="F57" s="43" t="s">
        <v>364</v>
      </c>
      <c r="G57" s="254" t="s">
        <v>430</v>
      </c>
      <c r="H57" s="610"/>
      <c r="I57" s="630">
        <f t="shared" si="1"/>
        <v>0</v>
      </c>
      <c r="J57" s="149"/>
      <c r="K57" s="149"/>
      <c r="L57" s="149"/>
    </row>
    <row r="58" spans="1:12" x14ac:dyDescent="0.25">
      <c r="A58" s="150"/>
      <c r="B58" s="675"/>
      <c r="C58" s="115" t="s">
        <v>413</v>
      </c>
      <c r="D58" s="1" t="s">
        <v>114</v>
      </c>
      <c r="E58" s="1"/>
      <c r="F58" s="24" t="s">
        <v>355</v>
      </c>
      <c r="G58" s="249" t="s">
        <v>128</v>
      </c>
      <c r="H58" s="609"/>
      <c r="I58" s="630">
        <f t="shared" si="1"/>
        <v>0</v>
      </c>
      <c r="J58" s="149"/>
      <c r="K58" s="149"/>
      <c r="L58" s="149"/>
    </row>
    <row r="59" spans="1:12" ht="19.5" thickBot="1" x14ac:dyDescent="0.3">
      <c r="A59" s="159"/>
      <c r="B59" s="676"/>
      <c r="C59" s="625" t="s">
        <v>26</v>
      </c>
      <c r="D59" s="11"/>
      <c r="E59" s="11" t="s">
        <v>112</v>
      </c>
      <c r="F59" s="25" t="s">
        <v>130</v>
      </c>
      <c r="G59" s="255" t="s">
        <v>9</v>
      </c>
      <c r="H59" s="619"/>
      <c r="I59" s="631">
        <f t="shared" si="1"/>
        <v>0</v>
      </c>
      <c r="J59" s="149"/>
      <c r="K59" s="149"/>
      <c r="L59" s="149"/>
    </row>
    <row r="60" spans="1:12" ht="19.5" thickBot="1" x14ac:dyDescent="0.3">
      <c r="A60" s="141" t="s">
        <v>421</v>
      </c>
      <c r="B60" s="237" t="s">
        <v>313</v>
      </c>
      <c r="C60" s="624" t="s">
        <v>339</v>
      </c>
      <c r="D60" s="3" t="s">
        <v>315</v>
      </c>
      <c r="E60" s="3"/>
      <c r="F60" s="43" t="s">
        <v>355</v>
      </c>
      <c r="G60" s="254" t="s">
        <v>128</v>
      </c>
      <c r="H60" s="613"/>
      <c r="I60" s="632">
        <f t="shared" si="1"/>
        <v>0</v>
      </c>
      <c r="J60" s="149"/>
      <c r="K60" s="149"/>
      <c r="L60" s="149"/>
    </row>
    <row r="61" spans="1:12" x14ac:dyDescent="0.25">
      <c r="A61" s="240"/>
      <c r="B61" s="236"/>
      <c r="C61" s="179" t="s">
        <v>424</v>
      </c>
      <c r="D61" s="1"/>
      <c r="E61" s="1"/>
      <c r="F61" s="24" t="s">
        <v>179</v>
      </c>
      <c r="G61" s="249" t="s">
        <v>9</v>
      </c>
      <c r="H61" s="609"/>
      <c r="I61" s="630">
        <f t="shared" si="1"/>
        <v>0</v>
      </c>
      <c r="J61" s="149"/>
      <c r="K61" s="149"/>
      <c r="L61" s="149"/>
    </row>
    <row r="62" spans="1:12" x14ac:dyDescent="0.25">
      <c r="A62" s="158"/>
      <c r="B62" s="238" t="s">
        <v>314</v>
      </c>
      <c r="C62" s="179" t="s">
        <v>417</v>
      </c>
      <c r="D62" s="1" t="s">
        <v>316</v>
      </c>
      <c r="E62" s="1"/>
      <c r="F62" s="24" t="s">
        <v>355</v>
      </c>
      <c r="G62" s="249" t="s">
        <v>128</v>
      </c>
      <c r="H62" s="609"/>
      <c r="I62" s="630">
        <f t="shared" si="1"/>
        <v>0</v>
      </c>
      <c r="J62" s="149"/>
      <c r="K62" s="149"/>
      <c r="L62" s="149"/>
    </row>
    <row r="63" spans="1:12" x14ac:dyDescent="0.25">
      <c r="A63" s="158"/>
      <c r="B63" s="236"/>
      <c r="C63" s="179" t="s">
        <v>349</v>
      </c>
      <c r="D63" s="1"/>
      <c r="E63" s="1"/>
      <c r="F63" s="24" t="s">
        <v>354</v>
      </c>
      <c r="G63" s="249" t="s">
        <v>17</v>
      </c>
      <c r="H63" s="609"/>
      <c r="I63" s="630">
        <f t="shared" si="1"/>
        <v>0</v>
      </c>
      <c r="J63" s="149"/>
      <c r="K63" s="149"/>
      <c r="L63" s="149"/>
    </row>
    <row r="64" spans="1:12" x14ac:dyDescent="0.25">
      <c r="A64" s="158"/>
      <c r="B64" s="238" t="s">
        <v>317</v>
      </c>
      <c r="C64" s="179" t="s">
        <v>417</v>
      </c>
      <c r="D64" s="1" t="s">
        <v>318</v>
      </c>
      <c r="E64" s="1"/>
      <c r="F64" s="24" t="s">
        <v>355</v>
      </c>
      <c r="G64" s="249" t="s">
        <v>128</v>
      </c>
      <c r="H64" s="609"/>
      <c r="I64" s="630">
        <f t="shared" si="1"/>
        <v>0</v>
      </c>
      <c r="J64" s="149"/>
      <c r="K64" s="149"/>
      <c r="L64" s="149"/>
    </row>
    <row r="65" spans="1:12" x14ac:dyDescent="0.25">
      <c r="A65" s="158"/>
      <c r="B65" s="236"/>
      <c r="C65" s="179" t="s">
        <v>349</v>
      </c>
      <c r="D65" s="1"/>
      <c r="E65" s="1"/>
      <c r="F65" s="24" t="s">
        <v>354</v>
      </c>
      <c r="G65" s="249" t="s">
        <v>17</v>
      </c>
      <c r="H65" s="609"/>
      <c r="I65" s="630">
        <f t="shared" si="1"/>
        <v>0</v>
      </c>
      <c r="J65" s="149"/>
      <c r="K65" s="149"/>
      <c r="L65" s="149"/>
    </row>
    <row r="66" spans="1:12" x14ac:dyDescent="0.25">
      <c r="A66" s="158"/>
      <c r="B66" s="238" t="s">
        <v>319</v>
      </c>
      <c r="C66" s="179" t="s">
        <v>341</v>
      </c>
      <c r="D66" s="1" t="s">
        <v>320</v>
      </c>
      <c r="E66" s="1"/>
      <c r="F66" s="24" t="s">
        <v>355</v>
      </c>
      <c r="G66" s="249" t="s">
        <v>128</v>
      </c>
      <c r="H66" s="609"/>
      <c r="I66" s="630">
        <f t="shared" si="1"/>
        <v>0</v>
      </c>
      <c r="J66" s="149"/>
      <c r="K66" s="149"/>
      <c r="L66" s="149"/>
    </row>
    <row r="67" spans="1:12" ht="19.5" customHeight="1" x14ac:dyDescent="0.25">
      <c r="A67" s="158"/>
      <c r="B67" s="239"/>
      <c r="C67" s="179" t="s">
        <v>418</v>
      </c>
      <c r="D67" s="1"/>
      <c r="E67" s="1"/>
      <c r="F67" s="24" t="s">
        <v>355</v>
      </c>
      <c r="G67" s="249" t="s">
        <v>128</v>
      </c>
      <c r="H67" s="609"/>
      <c r="I67" s="630">
        <f t="shared" si="1"/>
        <v>0</v>
      </c>
      <c r="J67" s="149"/>
      <c r="K67" s="149"/>
      <c r="L67" s="149"/>
    </row>
    <row r="68" spans="1:12" x14ac:dyDescent="0.25">
      <c r="A68" s="158"/>
      <c r="B68" s="236"/>
      <c r="C68" s="179" t="s">
        <v>345</v>
      </c>
      <c r="D68" s="1"/>
      <c r="E68" s="1"/>
      <c r="F68" s="24" t="s">
        <v>354</v>
      </c>
      <c r="G68" s="249" t="s">
        <v>17</v>
      </c>
      <c r="H68" s="609"/>
      <c r="I68" s="630">
        <f t="shared" si="1"/>
        <v>0</v>
      </c>
      <c r="J68" s="149"/>
      <c r="K68" s="149"/>
      <c r="L68" s="149"/>
    </row>
    <row r="69" spans="1:12" x14ac:dyDescent="0.25">
      <c r="A69" s="158"/>
      <c r="B69" s="238" t="s">
        <v>321</v>
      </c>
      <c r="C69" s="179" t="s">
        <v>417</v>
      </c>
      <c r="D69" s="1" t="s">
        <v>322</v>
      </c>
      <c r="E69" s="1"/>
      <c r="F69" s="24" t="s">
        <v>355</v>
      </c>
      <c r="G69" s="249" t="s">
        <v>128</v>
      </c>
      <c r="H69" s="609"/>
      <c r="I69" s="630">
        <f t="shared" si="1"/>
        <v>0</v>
      </c>
      <c r="J69" s="149"/>
      <c r="K69" s="149"/>
      <c r="L69" s="149"/>
    </row>
    <row r="70" spans="1:12" x14ac:dyDescent="0.25">
      <c r="A70" s="158"/>
      <c r="B70" s="236"/>
      <c r="C70" s="179" t="s">
        <v>349</v>
      </c>
      <c r="D70" s="1"/>
      <c r="E70" s="1"/>
      <c r="F70" s="24" t="s">
        <v>354</v>
      </c>
      <c r="G70" s="249" t="s">
        <v>17</v>
      </c>
      <c r="H70" s="609"/>
      <c r="I70" s="630">
        <f t="shared" si="1"/>
        <v>0</v>
      </c>
      <c r="J70" s="149"/>
      <c r="K70" s="149"/>
      <c r="L70" s="149"/>
    </row>
    <row r="71" spans="1:12" x14ac:dyDescent="0.25">
      <c r="A71" s="158"/>
      <c r="B71" s="238" t="s">
        <v>323</v>
      </c>
      <c r="C71" s="179" t="s">
        <v>341</v>
      </c>
      <c r="D71" s="1" t="s">
        <v>324</v>
      </c>
      <c r="E71" s="1"/>
      <c r="F71" s="24" t="s">
        <v>355</v>
      </c>
      <c r="G71" s="249" t="s">
        <v>128</v>
      </c>
      <c r="H71" s="609"/>
      <c r="I71" s="630">
        <f t="shared" si="1"/>
        <v>0</v>
      </c>
      <c r="J71" s="149"/>
      <c r="K71" s="149"/>
      <c r="L71" s="149"/>
    </row>
    <row r="72" spans="1:12" x14ac:dyDescent="0.25">
      <c r="A72" s="158"/>
      <c r="B72" s="239"/>
      <c r="C72" s="179" t="s">
        <v>417</v>
      </c>
      <c r="D72" s="1"/>
      <c r="E72" s="1"/>
      <c r="F72" s="24" t="s">
        <v>355</v>
      </c>
      <c r="G72" s="249" t="s">
        <v>128</v>
      </c>
      <c r="H72" s="609"/>
      <c r="I72" s="630">
        <f t="shared" si="1"/>
        <v>0</v>
      </c>
      <c r="J72" s="149"/>
      <c r="K72" s="149"/>
      <c r="L72" s="149"/>
    </row>
    <row r="73" spans="1:12" x14ac:dyDescent="0.25">
      <c r="A73" s="158"/>
      <c r="B73" s="236"/>
      <c r="C73" s="179" t="s">
        <v>345</v>
      </c>
      <c r="D73" s="1"/>
      <c r="E73" s="1"/>
      <c r="F73" s="24" t="s">
        <v>354</v>
      </c>
      <c r="G73" s="249" t="s">
        <v>17</v>
      </c>
      <c r="H73" s="609"/>
      <c r="I73" s="630">
        <f t="shared" si="1"/>
        <v>0</v>
      </c>
      <c r="J73" s="149"/>
      <c r="K73" s="149"/>
      <c r="L73" s="149"/>
    </row>
    <row r="74" spans="1:12" x14ac:dyDescent="0.25">
      <c r="A74" s="158"/>
      <c r="B74" s="238" t="s">
        <v>325</v>
      </c>
      <c r="C74" s="179" t="s">
        <v>341</v>
      </c>
      <c r="D74" s="1" t="s">
        <v>327</v>
      </c>
      <c r="E74" s="1"/>
      <c r="F74" s="24" t="s">
        <v>355</v>
      </c>
      <c r="G74" s="249" t="s">
        <v>128</v>
      </c>
      <c r="H74" s="609"/>
      <c r="I74" s="630">
        <f t="shared" ref="I74:I96" si="2">G74*H74</f>
        <v>0</v>
      </c>
      <c r="J74" s="149"/>
      <c r="K74" s="149"/>
      <c r="L74" s="149"/>
    </row>
    <row r="75" spans="1:12" x14ac:dyDescent="0.25">
      <c r="A75" s="158"/>
      <c r="B75" s="239"/>
      <c r="C75" s="179" t="s">
        <v>417</v>
      </c>
      <c r="D75" s="1"/>
      <c r="E75" s="1"/>
      <c r="F75" s="24" t="s">
        <v>355</v>
      </c>
      <c r="G75" s="249" t="s">
        <v>128</v>
      </c>
      <c r="H75" s="609"/>
      <c r="I75" s="630">
        <f t="shared" si="2"/>
        <v>0</v>
      </c>
      <c r="J75" s="149"/>
      <c r="K75" s="149"/>
      <c r="L75" s="149"/>
    </row>
    <row r="76" spans="1:12" x14ac:dyDescent="0.25">
      <c r="A76" s="158"/>
      <c r="B76" s="236"/>
      <c r="C76" s="179" t="s">
        <v>345</v>
      </c>
      <c r="D76" s="1"/>
      <c r="E76" s="1"/>
      <c r="F76" s="24" t="s">
        <v>354</v>
      </c>
      <c r="G76" s="249" t="s">
        <v>17</v>
      </c>
      <c r="H76" s="609"/>
      <c r="I76" s="630">
        <f t="shared" si="2"/>
        <v>0</v>
      </c>
      <c r="J76" s="149"/>
      <c r="K76" s="149"/>
      <c r="L76" s="149"/>
    </row>
    <row r="77" spans="1:12" x14ac:dyDescent="0.25">
      <c r="A77" s="158"/>
      <c r="B77" s="238" t="s">
        <v>326</v>
      </c>
      <c r="C77" s="179" t="s">
        <v>341</v>
      </c>
      <c r="D77" s="1" t="s">
        <v>328</v>
      </c>
      <c r="E77" s="1"/>
      <c r="F77" s="24" t="s">
        <v>355</v>
      </c>
      <c r="G77" s="249" t="s">
        <v>128</v>
      </c>
      <c r="H77" s="609"/>
      <c r="I77" s="630">
        <f t="shared" si="2"/>
        <v>0</v>
      </c>
      <c r="J77" s="149"/>
      <c r="K77" s="149"/>
      <c r="L77" s="149"/>
    </row>
    <row r="78" spans="1:12" x14ac:dyDescent="0.25">
      <c r="A78" s="158"/>
      <c r="B78" s="239"/>
      <c r="C78" s="179" t="s">
        <v>417</v>
      </c>
      <c r="D78" s="1"/>
      <c r="E78" s="1"/>
      <c r="F78" s="24" t="s">
        <v>355</v>
      </c>
      <c r="G78" s="249" t="s">
        <v>128</v>
      </c>
      <c r="H78" s="609"/>
      <c r="I78" s="630">
        <f t="shared" si="2"/>
        <v>0</v>
      </c>
      <c r="J78" s="149"/>
      <c r="K78" s="149"/>
      <c r="L78" s="149"/>
    </row>
    <row r="79" spans="1:12" x14ac:dyDescent="0.25">
      <c r="A79" s="158"/>
      <c r="B79" s="236"/>
      <c r="C79" s="179" t="s">
        <v>345</v>
      </c>
      <c r="D79" s="1"/>
      <c r="E79" s="1"/>
      <c r="F79" s="24" t="s">
        <v>354</v>
      </c>
      <c r="G79" s="249" t="s">
        <v>17</v>
      </c>
      <c r="H79" s="609"/>
      <c r="I79" s="630">
        <f t="shared" si="2"/>
        <v>0</v>
      </c>
      <c r="J79" s="149"/>
      <c r="K79" s="149"/>
      <c r="L79" s="149"/>
    </row>
    <row r="80" spans="1:12" x14ac:dyDescent="0.25">
      <c r="A80" s="158"/>
      <c r="B80" s="238" t="s">
        <v>329</v>
      </c>
      <c r="C80" s="179" t="s">
        <v>341</v>
      </c>
      <c r="D80" s="1" t="s">
        <v>330</v>
      </c>
      <c r="E80" s="1"/>
      <c r="F80" s="24" t="s">
        <v>215</v>
      </c>
      <c r="G80" s="249" t="s">
        <v>226</v>
      </c>
      <c r="H80" s="609"/>
      <c r="I80" s="630">
        <f t="shared" si="2"/>
        <v>0</v>
      </c>
      <c r="J80" s="149"/>
      <c r="K80" s="149"/>
      <c r="L80" s="149"/>
    </row>
    <row r="81" spans="1:12" x14ac:dyDescent="0.25">
      <c r="A81" s="158"/>
      <c r="B81" s="239"/>
      <c r="C81" s="179" t="s">
        <v>342</v>
      </c>
      <c r="D81" s="1"/>
      <c r="E81" s="1"/>
      <c r="F81" s="24" t="s">
        <v>215</v>
      </c>
      <c r="G81" s="249" t="s">
        <v>226</v>
      </c>
      <c r="H81" s="609"/>
      <c r="I81" s="630">
        <f t="shared" si="2"/>
        <v>0</v>
      </c>
      <c r="J81" s="149"/>
      <c r="K81" s="149"/>
      <c r="L81" s="149"/>
    </row>
    <row r="82" spans="1:12" x14ac:dyDescent="0.25">
      <c r="A82" s="158"/>
      <c r="B82" s="239"/>
      <c r="C82" s="179" t="s">
        <v>343</v>
      </c>
      <c r="D82" s="1"/>
      <c r="E82" s="1"/>
      <c r="F82" s="24" t="s">
        <v>354</v>
      </c>
      <c r="G82" s="249" t="s">
        <v>17</v>
      </c>
      <c r="H82" s="609"/>
      <c r="I82" s="630">
        <f t="shared" si="2"/>
        <v>0</v>
      </c>
      <c r="J82" s="149"/>
      <c r="K82" s="149"/>
      <c r="L82" s="149"/>
    </row>
    <row r="83" spans="1:12" x14ac:dyDescent="0.25">
      <c r="A83" s="158"/>
      <c r="B83" s="239"/>
      <c r="C83" s="179" t="s">
        <v>344</v>
      </c>
      <c r="D83" s="1"/>
      <c r="E83" s="1"/>
      <c r="F83" s="24" t="s">
        <v>215</v>
      </c>
      <c r="G83" s="249" t="s">
        <v>226</v>
      </c>
      <c r="H83" s="609"/>
      <c r="I83" s="630">
        <f t="shared" si="2"/>
        <v>0</v>
      </c>
      <c r="J83" s="149"/>
      <c r="K83" s="149"/>
      <c r="L83" s="149"/>
    </row>
    <row r="84" spans="1:12" x14ac:dyDescent="0.25">
      <c r="A84" s="158"/>
      <c r="B84" s="239"/>
      <c r="C84" s="179" t="s">
        <v>346</v>
      </c>
      <c r="D84" s="1"/>
      <c r="E84" s="1"/>
      <c r="F84" s="24" t="s">
        <v>215</v>
      </c>
      <c r="G84" s="249" t="s">
        <v>226</v>
      </c>
      <c r="H84" s="609"/>
      <c r="I84" s="630">
        <f t="shared" si="2"/>
        <v>0</v>
      </c>
      <c r="J84" s="149"/>
      <c r="K84" s="149"/>
      <c r="L84" s="149"/>
    </row>
    <row r="85" spans="1:12" x14ac:dyDescent="0.25">
      <c r="A85" s="158"/>
      <c r="B85" s="239"/>
      <c r="C85" s="179" t="s">
        <v>345</v>
      </c>
      <c r="D85" s="1"/>
      <c r="E85" s="1"/>
      <c r="F85" s="24" t="s">
        <v>215</v>
      </c>
      <c r="G85" s="249" t="s">
        <v>226</v>
      </c>
      <c r="H85" s="609"/>
      <c r="I85" s="630">
        <f t="shared" si="2"/>
        <v>0</v>
      </c>
      <c r="J85" s="149"/>
      <c r="K85" s="149"/>
      <c r="L85" s="149"/>
    </row>
    <row r="86" spans="1:12" x14ac:dyDescent="0.25">
      <c r="A86" s="158"/>
      <c r="B86" s="236"/>
      <c r="C86" s="179" t="s">
        <v>348</v>
      </c>
      <c r="D86" s="1"/>
      <c r="E86" s="1"/>
      <c r="F86" s="24" t="s">
        <v>215</v>
      </c>
      <c r="G86" s="249" t="s">
        <v>226</v>
      </c>
      <c r="H86" s="609"/>
      <c r="I86" s="630">
        <f t="shared" si="2"/>
        <v>0</v>
      </c>
      <c r="J86" s="149"/>
      <c r="K86" s="149"/>
      <c r="L86" s="149"/>
    </row>
    <row r="87" spans="1:12" x14ac:dyDescent="0.25">
      <c r="A87" s="158"/>
      <c r="B87" s="238" t="s">
        <v>331</v>
      </c>
      <c r="C87" s="179" t="s">
        <v>341</v>
      </c>
      <c r="D87" s="1" t="s">
        <v>332</v>
      </c>
      <c r="E87" s="1"/>
      <c r="F87" s="24" t="s">
        <v>355</v>
      </c>
      <c r="G87" s="249" t="s">
        <v>128</v>
      </c>
      <c r="H87" s="609"/>
      <c r="I87" s="630">
        <f t="shared" si="2"/>
        <v>0</v>
      </c>
      <c r="J87" s="149"/>
      <c r="K87" s="149"/>
      <c r="L87" s="149"/>
    </row>
    <row r="88" spans="1:12" ht="36" x14ac:dyDescent="0.25">
      <c r="A88" s="158"/>
      <c r="B88" s="239"/>
      <c r="C88" s="179" t="s">
        <v>419</v>
      </c>
      <c r="D88" s="1"/>
      <c r="E88" s="1"/>
      <c r="F88" s="24" t="s">
        <v>355</v>
      </c>
      <c r="G88" s="249" t="s">
        <v>128</v>
      </c>
      <c r="H88" s="609"/>
      <c r="I88" s="630">
        <f t="shared" si="2"/>
        <v>0</v>
      </c>
      <c r="J88" s="149"/>
      <c r="K88" s="149"/>
      <c r="L88" s="149"/>
    </row>
    <row r="89" spans="1:12" x14ac:dyDescent="0.25">
      <c r="A89" s="158"/>
      <c r="B89" s="236"/>
      <c r="C89" s="179" t="s">
        <v>345</v>
      </c>
      <c r="D89" s="1"/>
      <c r="E89" s="1"/>
      <c r="F89" s="24" t="s">
        <v>354</v>
      </c>
      <c r="G89" s="249" t="s">
        <v>17</v>
      </c>
      <c r="H89" s="609"/>
      <c r="I89" s="630">
        <f t="shared" si="2"/>
        <v>0</v>
      </c>
      <c r="J89" s="149"/>
      <c r="K89" s="149"/>
      <c r="L89" s="149"/>
    </row>
    <row r="90" spans="1:12" x14ac:dyDescent="0.25">
      <c r="A90" s="158"/>
      <c r="B90" s="238" t="s">
        <v>333</v>
      </c>
      <c r="C90" s="179" t="s">
        <v>345</v>
      </c>
      <c r="D90" s="1" t="s">
        <v>334</v>
      </c>
      <c r="E90" s="1"/>
      <c r="F90" s="24" t="s">
        <v>354</v>
      </c>
      <c r="G90" s="249" t="s">
        <v>17</v>
      </c>
      <c r="H90" s="609"/>
      <c r="I90" s="630">
        <f t="shared" si="2"/>
        <v>0</v>
      </c>
      <c r="J90" s="149"/>
      <c r="K90" s="149"/>
      <c r="L90" s="149"/>
    </row>
    <row r="91" spans="1:12" x14ac:dyDescent="0.25">
      <c r="A91" s="158"/>
      <c r="B91" s="236"/>
      <c r="C91" s="179" t="s">
        <v>341</v>
      </c>
      <c r="D91" s="1"/>
      <c r="E91" s="1"/>
      <c r="F91" s="24" t="s">
        <v>355</v>
      </c>
      <c r="G91" s="249" t="s">
        <v>128</v>
      </c>
      <c r="H91" s="609"/>
      <c r="I91" s="630">
        <f t="shared" si="2"/>
        <v>0</v>
      </c>
      <c r="J91" s="149"/>
      <c r="K91" s="149"/>
      <c r="L91" s="149"/>
    </row>
    <row r="92" spans="1:12" x14ac:dyDescent="0.25">
      <c r="A92" s="158"/>
      <c r="B92" s="238" t="s">
        <v>335</v>
      </c>
      <c r="C92" s="179" t="s">
        <v>341</v>
      </c>
      <c r="D92" s="1" t="s">
        <v>336</v>
      </c>
      <c r="E92" s="1"/>
      <c r="F92" s="24" t="s">
        <v>355</v>
      </c>
      <c r="G92" s="249" t="s">
        <v>128</v>
      </c>
      <c r="H92" s="609"/>
      <c r="I92" s="630">
        <f t="shared" si="2"/>
        <v>0</v>
      </c>
      <c r="J92" s="149"/>
      <c r="K92" s="149"/>
      <c r="L92" s="149"/>
    </row>
    <row r="93" spans="1:12" x14ac:dyDescent="0.25">
      <c r="A93" s="158"/>
      <c r="B93" s="239"/>
      <c r="C93" s="179" t="s">
        <v>417</v>
      </c>
      <c r="D93" s="1"/>
      <c r="E93" s="1"/>
      <c r="F93" s="24" t="s">
        <v>355</v>
      </c>
      <c r="G93" s="249" t="s">
        <v>128</v>
      </c>
      <c r="H93" s="609"/>
      <c r="I93" s="630">
        <f t="shared" si="2"/>
        <v>0</v>
      </c>
      <c r="J93" s="149"/>
      <c r="K93" s="149"/>
      <c r="L93" s="149"/>
    </row>
    <row r="94" spans="1:12" x14ac:dyDescent="0.25">
      <c r="A94" s="158"/>
      <c r="B94" s="239"/>
      <c r="C94" s="179" t="s">
        <v>345</v>
      </c>
      <c r="D94" s="1"/>
      <c r="E94" s="1"/>
      <c r="F94" s="24" t="s">
        <v>354</v>
      </c>
      <c r="G94" s="249" t="s">
        <v>17</v>
      </c>
      <c r="H94" s="609"/>
      <c r="I94" s="630">
        <f t="shared" si="2"/>
        <v>0</v>
      </c>
      <c r="J94" s="149"/>
      <c r="K94" s="149"/>
      <c r="L94" s="149"/>
    </row>
    <row r="95" spans="1:12" x14ac:dyDescent="0.25">
      <c r="A95" s="158"/>
      <c r="B95" s="238" t="s">
        <v>337</v>
      </c>
      <c r="C95" s="179" t="s">
        <v>341</v>
      </c>
      <c r="D95" s="1" t="s">
        <v>338</v>
      </c>
      <c r="E95" s="1"/>
      <c r="F95" s="24" t="s">
        <v>215</v>
      </c>
      <c r="G95" s="249" t="s">
        <v>226</v>
      </c>
      <c r="H95" s="609"/>
      <c r="I95" s="630">
        <f t="shared" si="2"/>
        <v>0</v>
      </c>
      <c r="J95" s="149"/>
      <c r="K95" s="149"/>
      <c r="L95" s="149"/>
    </row>
    <row r="96" spans="1:12" ht="19.5" thickBot="1" x14ac:dyDescent="0.3">
      <c r="A96" s="160"/>
      <c r="B96" s="642"/>
      <c r="C96" s="216" t="s">
        <v>349</v>
      </c>
      <c r="D96" s="11"/>
      <c r="E96" s="11"/>
      <c r="F96" s="25" t="s">
        <v>354</v>
      </c>
      <c r="G96" s="255" t="s">
        <v>17</v>
      </c>
      <c r="H96" s="619"/>
      <c r="I96" s="631">
        <f t="shared" si="2"/>
        <v>0</v>
      </c>
      <c r="J96" s="149"/>
      <c r="K96" s="149"/>
      <c r="L96" s="149"/>
    </row>
    <row r="97" spans="1:12" ht="60" customHeight="1" thickBot="1" x14ac:dyDescent="0.3">
      <c r="A97" s="149"/>
      <c r="B97" s="670" t="s">
        <v>281</v>
      </c>
      <c r="C97" s="671"/>
      <c r="F97" s="5"/>
      <c r="H97" s="640" t="s">
        <v>517</v>
      </c>
      <c r="I97" s="641">
        <f>SUM(I10:I59)</f>
        <v>0</v>
      </c>
      <c r="J97" s="149"/>
      <c r="K97" s="149"/>
      <c r="L97" s="149"/>
    </row>
    <row r="98" spans="1:12" ht="21.75" thickBot="1" x14ac:dyDescent="0.3">
      <c r="A98" s="149"/>
      <c r="H98" s="627" t="s">
        <v>518</v>
      </c>
      <c r="I98" s="626">
        <f>I97*0.2</f>
        <v>0</v>
      </c>
      <c r="J98" s="149"/>
      <c r="K98" s="149"/>
      <c r="L98" s="149"/>
    </row>
    <row r="99" spans="1:12" ht="21.75" thickBot="1" x14ac:dyDescent="0.3">
      <c r="A99" s="149"/>
      <c r="H99" s="627" t="s">
        <v>519</v>
      </c>
      <c r="I99" s="626">
        <f>SUM(I97:I98)</f>
        <v>0</v>
      </c>
      <c r="J99" s="149"/>
      <c r="K99" s="149"/>
      <c r="L99" s="149"/>
    </row>
    <row r="100" spans="1:12" ht="5.25" customHeight="1" x14ac:dyDescent="0.25">
      <c r="A100" s="149"/>
    </row>
    <row r="101" spans="1:12" ht="31.5" customHeight="1" x14ac:dyDescent="0.25">
      <c r="A101" s="163" t="s">
        <v>224</v>
      </c>
    </row>
    <row r="102" spans="1:12" ht="6" customHeight="1" thickBot="1" x14ac:dyDescent="0.3">
      <c r="A102" s="164"/>
    </row>
    <row r="103" spans="1:12" ht="39.75" customHeight="1" thickBot="1" x14ac:dyDescent="0.3">
      <c r="A103" s="82" t="s">
        <v>133</v>
      </c>
      <c r="B103" s="106" t="s">
        <v>201</v>
      </c>
      <c r="C103" s="107" t="s">
        <v>10</v>
      </c>
      <c r="D103" s="108" t="s">
        <v>0</v>
      </c>
      <c r="E103" s="108" t="s">
        <v>1</v>
      </c>
      <c r="F103" s="109" t="s">
        <v>3</v>
      </c>
      <c r="H103" s="605"/>
      <c r="I103" s="606"/>
      <c r="J103" s="148"/>
      <c r="K103" s="149"/>
      <c r="L103" s="149"/>
    </row>
    <row r="104" spans="1:12" x14ac:dyDescent="0.25">
      <c r="A104" s="98" t="s">
        <v>11</v>
      </c>
      <c r="B104" s="82" t="s">
        <v>33</v>
      </c>
      <c r="C104" s="199" t="s">
        <v>30</v>
      </c>
      <c r="D104" s="10" t="s">
        <v>32</v>
      </c>
      <c r="E104" s="12" t="s">
        <v>5</v>
      </c>
      <c r="F104" s="16"/>
      <c r="G104" s="149"/>
      <c r="H104" s="149"/>
      <c r="I104" s="149"/>
      <c r="J104" s="149"/>
      <c r="K104" s="149"/>
      <c r="L104" s="149"/>
    </row>
    <row r="105" spans="1:12" x14ac:dyDescent="0.25">
      <c r="A105" s="150"/>
      <c r="B105" s="37"/>
      <c r="C105" s="200" t="s">
        <v>119</v>
      </c>
      <c r="D105" s="1" t="s">
        <v>54</v>
      </c>
      <c r="E105" s="13" t="s">
        <v>6</v>
      </c>
      <c r="F105" s="22"/>
      <c r="G105" s="149"/>
      <c r="H105" s="605"/>
      <c r="I105" s="149"/>
      <c r="J105" s="149"/>
      <c r="K105" s="149"/>
      <c r="L105" s="149"/>
    </row>
    <row r="106" spans="1:12" x14ac:dyDescent="0.25">
      <c r="A106" s="150"/>
      <c r="B106" s="37"/>
      <c r="C106" s="201" t="s">
        <v>36</v>
      </c>
      <c r="D106" s="1"/>
      <c r="E106" s="13" t="s">
        <v>90</v>
      </c>
      <c r="F106" s="22"/>
      <c r="G106" s="149"/>
      <c r="H106" s="149"/>
      <c r="I106" s="149"/>
      <c r="J106" s="149"/>
      <c r="K106" s="149"/>
      <c r="L106" s="149"/>
    </row>
    <row r="107" spans="1:12" x14ac:dyDescent="0.25">
      <c r="A107" s="150"/>
      <c r="B107" s="37"/>
      <c r="C107" s="201" t="s">
        <v>38</v>
      </c>
      <c r="D107" s="1"/>
      <c r="E107" s="13"/>
      <c r="F107" s="22"/>
      <c r="G107" s="149"/>
      <c r="H107" s="149"/>
      <c r="I107" s="149"/>
      <c r="J107" s="149"/>
      <c r="K107" s="149"/>
      <c r="L107" s="149"/>
    </row>
    <row r="108" spans="1:12" x14ac:dyDescent="0.25">
      <c r="A108" s="150"/>
      <c r="B108" s="37"/>
      <c r="C108" s="201" t="s">
        <v>31</v>
      </c>
      <c r="D108" s="1" t="s">
        <v>35</v>
      </c>
      <c r="E108" s="13" t="s">
        <v>5</v>
      </c>
      <c r="F108" s="22"/>
      <c r="G108" s="149"/>
      <c r="H108" s="149"/>
      <c r="I108" s="149"/>
      <c r="J108" s="149"/>
      <c r="K108" s="149"/>
      <c r="L108" s="149"/>
    </row>
    <row r="109" spans="1:12" x14ac:dyDescent="0.25">
      <c r="A109" s="150"/>
      <c r="B109" s="37"/>
      <c r="C109" s="183" t="s">
        <v>34</v>
      </c>
      <c r="D109" s="1" t="s">
        <v>40</v>
      </c>
      <c r="E109" s="13" t="s">
        <v>6</v>
      </c>
      <c r="F109" s="22"/>
      <c r="G109" s="149"/>
      <c r="H109" s="149"/>
      <c r="I109" s="149"/>
      <c r="J109" s="149"/>
      <c r="K109" s="149"/>
      <c r="L109" s="149"/>
    </row>
    <row r="110" spans="1:12" x14ac:dyDescent="0.25">
      <c r="A110" s="150"/>
      <c r="B110" s="37"/>
      <c r="C110" s="201" t="s">
        <v>42</v>
      </c>
      <c r="D110" s="1" t="s">
        <v>41</v>
      </c>
      <c r="E110" s="13" t="s">
        <v>89</v>
      </c>
      <c r="F110" s="44"/>
      <c r="G110" s="149"/>
      <c r="H110" s="149"/>
      <c r="I110" s="149"/>
      <c r="J110" s="149"/>
      <c r="K110" s="149"/>
      <c r="L110" s="149"/>
    </row>
    <row r="111" spans="1:12" x14ac:dyDescent="0.25">
      <c r="A111" s="150"/>
      <c r="B111" s="37"/>
      <c r="C111" s="201" t="s">
        <v>120</v>
      </c>
      <c r="D111" s="1" t="s">
        <v>39</v>
      </c>
      <c r="E111" s="13" t="s">
        <v>17</v>
      </c>
      <c r="F111" s="22"/>
      <c r="G111" s="149"/>
      <c r="H111" s="149"/>
      <c r="I111" s="149"/>
      <c r="J111" s="149"/>
      <c r="K111" s="149"/>
      <c r="L111" s="149"/>
    </row>
    <row r="112" spans="1:12" ht="19.5" thickBot="1" x14ac:dyDescent="0.3">
      <c r="A112" s="150"/>
      <c r="B112" s="83"/>
      <c r="C112" s="184" t="s">
        <v>37</v>
      </c>
      <c r="D112" s="9" t="s">
        <v>40</v>
      </c>
      <c r="E112" s="61" t="s">
        <v>89</v>
      </c>
      <c r="F112" s="62"/>
      <c r="G112" s="149"/>
      <c r="H112" s="149"/>
      <c r="I112" s="149"/>
      <c r="J112" s="149"/>
      <c r="K112" s="149"/>
      <c r="L112" s="149"/>
    </row>
    <row r="113" spans="1:12" ht="19.5" thickBot="1" x14ac:dyDescent="0.3">
      <c r="A113" s="150"/>
      <c r="B113" s="60" t="s">
        <v>93</v>
      </c>
      <c r="C113" s="202" t="s">
        <v>213</v>
      </c>
      <c r="D113" s="11"/>
      <c r="E113" s="14" t="s">
        <v>5</v>
      </c>
      <c r="F113" s="23"/>
      <c r="G113" s="149"/>
      <c r="H113" s="149"/>
      <c r="I113" s="149"/>
      <c r="J113" s="149"/>
      <c r="K113" s="149"/>
      <c r="L113" s="149"/>
    </row>
    <row r="114" spans="1:12" ht="19.5" thickBot="1" x14ac:dyDescent="0.3">
      <c r="A114" s="60" t="s">
        <v>12</v>
      </c>
      <c r="B114" s="36" t="s">
        <v>102</v>
      </c>
      <c r="C114" s="203" t="s">
        <v>44</v>
      </c>
      <c r="D114" s="3"/>
      <c r="E114" s="2" t="s">
        <v>56</v>
      </c>
      <c r="F114" s="44"/>
      <c r="G114" s="149"/>
      <c r="H114" s="149"/>
      <c r="I114" s="149"/>
      <c r="J114" s="149"/>
      <c r="K114" s="149"/>
      <c r="L114" s="149"/>
    </row>
    <row r="115" spans="1:12" x14ac:dyDescent="0.25">
      <c r="A115" s="150"/>
      <c r="B115" s="37"/>
      <c r="C115" s="114" t="s">
        <v>45</v>
      </c>
      <c r="D115" s="1"/>
      <c r="E115" s="13" t="s">
        <v>56</v>
      </c>
      <c r="F115" s="22"/>
      <c r="G115" s="149"/>
      <c r="H115" s="149"/>
      <c r="I115" s="149"/>
      <c r="J115" s="149"/>
      <c r="K115" s="149"/>
      <c r="L115" s="149"/>
    </row>
    <row r="116" spans="1:12" x14ac:dyDescent="0.25">
      <c r="A116" s="150"/>
      <c r="B116" s="37"/>
      <c r="C116" s="111" t="s">
        <v>180</v>
      </c>
      <c r="D116" s="1"/>
      <c r="E116" s="13" t="s">
        <v>56</v>
      </c>
      <c r="F116" s="22"/>
      <c r="G116" s="149"/>
      <c r="H116" s="149"/>
      <c r="I116" s="149"/>
      <c r="J116" s="149"/>
      <c r="K116" s="149"/>
      <c r="L116" s="149"/>
    </row>
    <row r="117" spans="1:12" ht="19.5" thickBot="1" x14ac:dyDescent="0.3">
      <c r="A117" s="150"/>
      <c r="B117" s="37"/>
      <c r="C117" s="114" t="s">
        <v>122</v>
      </c>
      <c r="D117" s="1"/>
      <c r="E117" s="13" t="s">
        <v>56</v>
      </c>
      <c r="F117" s="22"/>
      <c r="G117" s="149"/>
      <c r="H117" s="149"/>
      <c r="I117" s="149"/>
      <c r="J117" s="149"/>
      <c r="K117" s="149"/>
      <c r="L117" s="149"/>
    </row>
    <row r="118" spans="1:12" x14ac:dyDescent="0.25">
      <c r="A118" s="150"/>
      <c r="B118" s="38" t="s">
        <v>19</v>
      </c>
      <c r="C118" s="114" t="s">
        <v>58</v>
      </c>
      <c r="D118" s="1"/>
      <c r="E118" s="13"/>
      <c r="F118" s="22"/>
      <c r="G118" s="149"/>
      <c r="H118" s="149"/>
      <c r="I118" s="149"/>
      <c r="J118" s="149"/>
      <c r="K118" s="149"/>
      <c r="L118" s="149"/>
    </row>
    <row r="119" spans="1:12" x14ac:dyDescent="0.25">
      <c r="A119" s="150"/>
      <c r="B119" s="39"/>
      <c r="C119" s="204" t="s">
        <v>46</v>
      </c>
      <c r="D119" s="1" t="s">
        <v>54</v>
      </c>
      <c r="E119" s="13" t="s">
        <v>90</v>
      </c>
      <c r="F119" s="22"/>
      <c r="G119" s="149"/>
      <c r="H119" s="149"/>
      <c r="I119" s="149"/>
      <c r="J119" s="149"/>
      <c r="K119" s="149"/>
      <c r="L119" s="149"/>
    </row>
    <row r="120" spans="1:12" x14ac:dyDescent="0.25">
      <c r="A120" s="150"/>
      <c r="B120" s="39"/>
      <c r="C120" s="205" t="s">
        <v>37</v>
      </c>
      <c r="D120" s="1" t="s">
        <v>40</v>
      </c>
      <c r="E120" s="13" t="s">
        <v>6</v>
      </c>
      <c r="F120" s="22"/>
      <c r="G120" s="149"/>
      <c r="H120" s="149"/>
      <c r="I120" s="149"/>
      <c r="J120" s="149"/>
      <c r="K120" s="149"/>
      <c r="L120" s="149"/>
    </row>
    <row r="121" spans="1:12" ht="19.5" thickBot="1" x14ac:dyDescent="0.3">
      <c r="A121" s="150"/>
      <c r="B121" s="39"/>
      <c r="C121" s="206" t="s">
        <v>36</v>
      </c>
      <c r="D121" s="11" t="s">
        <v>59</v>
      </c>
      <c r="E121" s="14" t="s">
        <v>6</v>
      </c>
      <c r="F121" s="23"/>
      <c r="G121" s="149"/>
      <c r="H121" s="149"/>
      <c r="I121" s="149"/>
      <c r="J121" s="149"/>
      <c r="K121" s="149"/>
      <c r="L121" s="149"/>
    </row>
    <row r="122" spans="1:12" ht="19.5" thickBot="1" x14ac:dyDescent="0.3">
      <c r="A122" s="99" t="s">
        <v>68</v>
      </c>
      <c r="B122" s="668" t="s">
        <v>91</v>
      </c>
      <c r="C122" s="207" t="s">
        <v>92</v>
      </c>
      <c r="D122" s="10" t="s">
        <v>49</v>
      </c>
      <c r="E122" s="12"/>
      <c r="F122" s="44"/>
      <c r="G122" s="149"/>
      <c r="H122" s="149"/>
      <c r="I122" s="149"/>
      <c r="J122" s="149"/>
      <c r="K122" s="149"/>
      <c r="L122" s="149"/>
    </row>
    <row r="123" spans="1:12" x14ac:dyDescent="0.25">
      <c r="A123" s="63"/>
      <c r="B123" s="669"/>
      <c r="C123" s="114" t="s">
        <v>369</v>
      </c>
      <c r="D123" s="47"/>
      <c r="E123" s="59"/>
      <c r="F123" s="44"/>
      <c r="G123" s="149"/>
      <c r="H123" s="149"/>
      <c r="I123" s="149"/>
      <c r="J123" s="149"/>
      <c r="K123" s="149"/>
      <c r="L123" s="149"/>
    </row>
    <row r="124" spans="1:12" ht="19.5" thickBot="1" x14ac:dyDescent="0.3">
      <c r="A124" s="150"/>
      <c r="B124" s="669"/>
      <c r="C124" s="208" t="s">
        <v>48</v>
      </c>
      <c r="D124" s="9" t="s">
        <v>60</v>
      </c>
      <c r="E124" s="61"/>
      <c r="F124" s="22"/>
      <c r="G124" s="149"/>
      <c r="H124" s="149"/>
      <c r="I124" s="149"/>
      <c r="J124" s="149"/>
      <c r="K124" s="149"/>
      <c r="L124" s="149"/>
    </row>
    <row r="125" spans="1:12" x14ac:dyDescent="0.25">
      <c r="A125" s="150"/>
      <c r="B125" s="40" t="s">
        <v>16</v>
      </c>
      <c r="C125" s="190" t="s">
        <v>188</v>
      </c>
      <c r="D125" s="1" t="s">
        <v>62</v>
      </c>
      <c r="E125" s="1"/>
      <c r="F125" s="22"/>
      <c r="G125" s="149"/>
      <c r="H125" s="149"/>
      <c r="I125" s="149"/>
      <c r="J125" s="149"/>
      <c r="K125" s="149"/>
      <c r="L125" s="149"/>
    </row>
    <row r="126" spans="1:12" x14ac:dyDescent="0.25">
      <c r="A126" s="150"/>
      <c r="B126" s="35"/>
      <c r="C126" s="192" t="s">
        <v>94</v>
      </c>
      <c r="D126" s="1" t="s">
        <v>65</v>
      </c>
      <c r="E126" s="13"/>
      <c r="F126" s="22"/>
      <c r="G126" s="149"/>
      <c r="H126" s="149"/>
      <c r="I126" s="149"/>
      <c r="J126" s="149"/>
      <c r="K126" s="149"/>
      <c r="L126" s="149"/>
    </row>
    <row r="127" spans="1:12" ht="36" x14ac:dyDescent="0.25">
      <c r="A127" s="150"/>
      <c r="B127" s="35"/>
      <c r="C127" s="209" t="s">
        <v>53</v>
      </c>
      <c r="D127" s="1"/>
      <c r="E127" s="13" t="s">
        <v>103</v>
      </c>
      <c r="F127" s="22"/>
      <c r="G127" s="149"/>
      <c r="H127" s="149"/>
      <c r="I127" s="149"/>
      <c r="J127" s="149"/>
      <c r="K127" s="149"/>
      <c r="L127" s="149"/>
    </row>
    <row r="128" spans="1:12" ht="36" x14ac:dyDescent="0.25">
      <c r="A128" s="150"/>
      <c r="B128" s="35"/>
      <c r="C128" s="192" t="s">
        <v>50</v>
      </c>
      <c r="D128" s="1"/>
      <c r="E128" s="13" t="s">
        <v>61</v>
      </c>
      <c r="F128" s="22"/>
      <c r="G128" s="149"/>
      <c r="H128" s="149"/>
      <c r="I128" s="149"/>
      <c r="J128" s="149"/>
      <c r="K128" s="149"/>
      <c r="L128" s="149"/>
    </row>
    <row r="129" spans="1:12" s="166" customFormat="1" ht="19.5" thickBot="1" x14ac:dyDescent="0.3">
      <c r="A129" s="165"/>
      <c r="B129" s="41"/>
      <c r="C129" s="192" t="s">
        <v>52</v>
      </c>
      <c r="D129" s="1" t="s">
        <v>63</v>
      </c>
      <c r="E129" s="49"/>
      <c r="F129" s="22"/>
    </row>
    <row r="130" spans="1:12" x14ac:dyDescent="0.25">
      <c r="A130" s="150"/>
      <c r="B130" s="57" t="s">
        <v>98</v>
      </c>
      <c r="C130" s="210" t="s">
        <v>240</v>
      </c>
      <c r="D130" s="3"/>
      <c r="E130" s="1" t="s">
        <v>112</v>
      </c>
      <c r="F130" s="22"/>
      <c r="G130" s="149"/>
      <c r="H130" s="149"/>
      <c r="I130" s="149"/>
      <c r="J130" s="149"/>
      <c r="K130" s="149"/>
      <c r="L130" s="149"/>
    </row>
    <row r="131" spans="1:12" ht="19.5" thickBot="1" x14ac:dyDescent="0.3">
      <c r="A131" s="150"/>
      <c r="B131" s="167"/>
      <c r="C131" s="211" t="s">
        <v>241</v>
      </c>
      <c r="D131" s="1"/>
      <c r="E131" s="13"/>
      <c r="F131" s="62"/>
      <c r="G131" s="149"/>
      <c r="H131" s="149"/>
      <c r="I131" s="149"/>
      <c r="J131" s="149"/>
      <c r="K131" s="149"/>
      <c r="L131" s="149"/>
    </row>
    <row r="132" spans="1:12" ht="36.75" thickBot="1" x14ac:dyDescent="0.3">
      <c r="A132" s="100" t="s">
        <v>13</v>
      </c>
      <c r="B132" s="84" t="s">
        <v>242</v>
      </c>
      <c r="C132" s="192" t="s">
        <v>69</v>
      </c>
      <c r="D132" s="1"/>
      <c r="E132" s="13"/>
      <c r="F132" s="22"/>
      <c r="G132" s="149"/>
      <c r="H132" s="149"/>
      <c r="I132" s="149"/>
      <c r="J132" s="149"/>
      <c r="K132" s="149"/>
      <c r="L132" s="149"/>
    </row>
    <row r="133" spans="1:12" x14ac:dyDescent="0.25">
      <c r="A133" s="150"/>
      <c r="B133" s="84" t="s">
        <v>244</v>
      </c>
      <c r="C133" s="179" t="s">
        <v>71</v>
      </c>
      <c r="D133" s="1"/>
      <c r="E133" s="13"/>
      <c r="F133" s="22"/>
      <c r="G133" s="149"/>
      <c r="H133" s="149"/>
      <c r="I133" s="149"/>
      <c r="J133" s="149"/>
      <c r="K133" s="149"/>
      <c r="L133" s="149"/>
    </row>
    <row r="134" spans="1:12" x14ac:dyDescent="0.25">
      <c r="A134" s="150"/>
      <c r="B134" s="84" t="s">
        <v>243</v>
      </c>
      <c r="C134" s="212" t="s">
        <v>70</v>
      </c>
      <c r="D134" s="20"/>
      <c r="E134" s="13" t="s">
        <v>96</v>
      </c>
      <c r="F134" s="22"/>
      <c r="G134" s="149"/>
      <c r="H134" s="149"/>
      <c r="I134" s="149"/>
      <c r="J134" s="149"/>
      <c r="K134" s="149"/>
      <c r="L134" s="149"/>
    </row>
    <row r="135" spans="1:12" ht="36.75" thickBot="1" x14ac:dyDescent="0.3">
      <c r="A135" s="150"/>
      <c r="B135" s="85"/>
      <c r="C135" s="179" t="s">
        <v>69</v>
      </c>
      <c r="D135" s="1" t="s">
        <v>104</v>
      </c>
      <c r="E135" s="13"/>
      <c r="F135" s="22"/>
      <c r="G135" s="149"/>
      <c r="H135" s="149"/>
      <c r="I135" s="149"/>
      <c r="J135" s="149"/>
      <c r="K135" s="149"/>
      <c r="L135" s="149"/>
    </row>
    <row r="136" spans="1:12" x14ac:dyDescent="0.25">
      <c r="A136" s="150"/>
      <c r="B136" s="84" t="s">
        <v>11</v>
      </c>
      <c r="C136" s="190" t="s">
        <v>216</v>
      </c>
      <c r="D136" s="9"/>
      <c r="E136" s="61"/>
      <c r="F136" s="62"/>
      <c r="G136" s="149"/>
      <c r="H136" s="149"/>
      <c r="I136" s="149"/>
      <c r="J136" s="149"/>
      <c r="K136" s="149"/>
      <c r="L136" s="149"/>
    </row>
    <row r="137" spans="1:12" ht="19.5" thickBot="1" x14ac:dyDescent="0.3">
      <c r="A137" s="150"/>
      <c r="B137" s="84" t="s">
        <v>105</v>
      </c>
      <c r="C137" s="213" t="s">
        <v>70</v>
      </c>
      <c r="D137" s="21"/>
      <c r="E137" s="14" t="s">
        <v>6</v>
      </c>
      <c r="F137" s="62"/>
      <c r="G137" s="149"/>
      <c r="H137" s="149"/>
      <c r="I137" s="149"/>
      <c r="J137" s="149"/>
      <c r="K137" s="149"/>
      <c r="L137" s="149"/>
    </row>
    <row r="138" spans="1:12" ht="19.5" thickBot="1" x14ac:dyDescent="0.3">
      <c r="A138" s="101" t="s">
        <v>14</v>
      </c>
      <c r="B138" s="86" t="s">
        <v>28</v>
      </c>
      <c r="C138" s="114" t="s">
        <v>108</v>
      </c>
      <c r="D138" s="1" t="s">
        <v>245</v>
      </c>
      <c r="E138" s="13"/>
      <c r="F138" s="22"/>
      <c r="G138" s="149"/>
      <c r="H138" s="149"/>
      <c r="I138" s="149"/>
      <c r="J138" s="149"/>
      <c r="K138" s="149"/>
      <c r="L138" s="149"/>
    </row>
    <row r="139" spans="1:12" x14ac:dyDescent="0.25">
      <c r="A139" s="29"/>
      <c r="B139" s="89"/>
      <c r="C139" s="214" t="s">
        <v>248</v>
      </c>
      <c r="D139" s="1"/>
      <c r="E139" s="13" t="s">
        <v>96</v>
      </c>
      <c r="F139" s="22"/>
      <c r="G139" s="149"/>
      <c r="H139" s="149"/>
      <c r="I139" s="149"/>
      <c r="J139" s="149"/>
      <c r="K139" s="149"/>
      <c r="L139" s="149"/>
    </row>
    <row r="140" spans="1:12" x14ac:dyDescent="0.25">
      <c r="A140" s="150"/>
      <c r="B140" s="87"/>
      <c r="C140" s="215" t="s">
        <v>24</v>
      </c>
      <c r="D140" s="1"/>
      <c r="E140" s="13" t="s">
        <v>96</v>
      </c>
      <c r="F140" s="22"/>
      <c r="G140" s="149"/>
      <c r="H140" s="149"/>
      <c r="I140" s="149"/>
      <c r="J140" s="149"/>
      <c r="K140" s="149"/>
      <c r="L140" s="149"/>
    </row>
    <row r="141" spans="1:12" x14ac:dyDescent="0.25">
      <c r="A141" s="150"/>
      <c r="B141" s="87"/>
      <c r="C141" s="114" t="s">
        <v>177</v>
      </c>
      <c r="D141" s="9"/>
      <c r="E141" s="61"/>
      <c r="F141" s="22"/>
      <c r="G141" s="149"/>
      <c r="H141" s="149"/>
      <c r="I141" s="149"/>
      <c r="J141" s="149"/>
      <c r="K141" s="149"/>
      <c r="L141" s="149"/>
    </row>
    <row r="142" spans="1:12" ht="36.75" thickBot="1" x14ac:dyDescent="0.3">
      <c r="A142" s="29"/>
      <c r="B142" s="87"/>
      <c r="C142" s="116" t="s">
        <v>74</v>
      </c>
      <c r="D142" s="9"/>
      <c r="E142" s="61"/>
      <c r="F142" s="22"/>
      <c r="G142" s="149"/>
      <c r="H142" s="149"/>
      <c r="I142" s="149"/>
      <c r="J142" s="149"/>
      <c r="K142" s="149"/>
      <c r="L142" s="149"/>
    </row>
    <row r="143" spans="1:12" x14ac:dyDescent="0.25">
      <c r="A143" s="29"/>
      <c r="B143" s="88"/>
      <c r="C143" s="114" t="s">
        <v>81</v>
      </c>
      <c r="D143" s="1" t="s">
        <v>97</v>
      </c>
      <c r="E143" s="1"/>
      <c r="F143" s="22"/>
      <c r="G143" s="149"/>
      <c r="H143" s="149"/>
      <c r="I143" s="149"/>
      <c r="J143" s="149"/>
      <c r="K143" s="149"/>
      <c r="L143" s="149"/>
    </row>
    <row r="144" spans="1:12" x14ac:dyDescent="0.25">
      <c r="A144" s="29"/>
      <c r="B144" s="89" t="s">
        <v>29</v>
      </c>
      <c r="C144" s="179" t="s">
        <v>190</v>
      </c>
      <c r="D144" s="1"/>
      <c r="E144" s="13" t="s">
        <v>89</v>
      </c>
      <c r="F144" s="22"/>
      <c r="G144" s="149"/>
      <c r="H144" s="149"/>
      <c r="I144" s="149"/>
      <c r="J144" s="149"/>
      <c r="K144" s="149"/>
      <c r="L144" s="149"/>
    </row>
    <row r="145" spans="1:12" ht="19.5" thickBot="1" x14ac:dyDescent="0.3">
      <c r="A145" s="29"/>
      <c r="B145" s="90"/>
      <c r="C145" s="216" t="s">
        <v>109</v>
      </c>
      <c r="D145" s="11" t="s">
        <v>110</v>
      </c>
      <c r="E145" s="14"/>
      <c r="F145" s="62"/>
      <c r="G145" s="149"/>
      <c r="H145" s="149"/>
      <c r="I145" s="149"/>
      <c r="J145" s="149"/>
      <c r="K145" s="149"/>
      <c r="L145" s="149"/>
    </row>
    <row r="146" spans="1:12" ht="36.75" thickBot="1" x14ac:dyDescent="0.3">
      <c r="A146" s="102" t="s">
        <v>15</v>
      </c>
      <c r="B146" s="91" t="s">
        <v>27</v>
      </c>
      <c r="C146" s="112" t="s">
        <v>191</v>
      </c>
      <c r="D146" s="3"/>
      <c r="E146" s="2" t="s">
        <v>6</v>
      </c>
      <c r="F146" s="16"/>
      <c r="G146" s="149"/>
      <c r="H146" s="149"/>
      <c r="I146" s="149"/>
      <c r="J146" s="149"/>
      <c r="K146" s="149"/>
      <c r="L146" s="149"/>
    </row>
    <row r="147" spans="1:12" ht="19.5" thickBot="1" x14ac:dyDescent="0.3">
      <c r="A147" s="150"/>
      <c r="B147" s="92"/>
      <c r="C147" s="117" t="s">
        <v>24</v>
      </c>
      <c r="D147" s="9"/>
      <c r="E147" s="61"/>
      <c r="F147" s="22"/>
      <c r="G147" s="149"/>
      <c r="H147" s="149"/>
      <c r="I147" s="149"/>
      <c r="J147" s="149"/>
      <c r="K147" s="149"/>
      <c r="L147" s="149"/>
    </row>
    <row r="148" spans="1:12" ht="36" x14ac:dyDescent="0.25">
      <c r="A148" s="150"/>
      <c r="B148" s="93" t="s">
        <v>83</v>
      </c>
      <c r="C148" s="196" t="s">
        <v>84</v>
      </c>
      <c r="D148" s="1"/>
      <c r="E148" s="1"/>
      <c r="F148" s="22"/>
      <c r="G148" s="149"/>
      <c r="H148" s="149"/>
      <c r="I148" s="149"/>
      <c r="J148" s="149"/>
      <c r="K148" s="149"/>
      <c r="L148" s="149"/>
    </row>
    <row r="149" spans="1:12" ht="19.5" thickBot="1" x14ac:dyDescent="0.3">
      <c r="A149" s="150"/>
      <c r="B149" s="91"/>
      <c r="C149" s="191" t="s">
        <v>192</v>
      </c>
      <c r="D149" s="80"/>
      <c r="E149" s="61" t="s">
        <v>9</v>
      </c>
      <c r="F149" s="22"/>
      <c r="G149" s="149"/>
      <c r="H149" s="149"/>
      <c r="I149" s="149"/>
      <c r="J149" s="149"/>
      <c r="K149" s="149"/>
      <c r="L149" s="149"/>
    </row>
    <row r="150" spans="1:12" ht="36" x14ac:dyDescent="0.25">
      <c r="A150" s="150"/>
      <c r="B150" s="94" t="s">
        <v>194</v>
      </c>
      <c r="C150" s="196" t="s">
        <v>193</v>
      </c>
      <c r="D150" s="1" t="s">
        <v>104</v>
      </c>
      <c r="E150" s="1"/>
      <c r="F150" s="22"/>
      <c r="G150" s="149"/>
      <c r="H150" s="149"/>
      <c r="I150" s="149"/>
      <c r="J150" s="149"/>
      <c r="K150" s="149"/>
      <c r="L150" s="149"/>
    </row>
    <row r="151" spans="1:12" ht="36.75" thickBot="1" x14ac:dyDescent="0.3">
      <c r="A151" s="150"/>
      <c r="B151" s="92"/>
      <c r="C151" s="217" t="s">
        <v>195</v>
      </c>
      <c r="D151" s="9"/>
      <c r="E151" s="61" t="s">
        <v>112</v>
      </c>
      <c r="F151" s="22"/>
      <c r="G151" s="149"/>
      <c r="H151" s="149"/>
      <c r="I151" s="149"/>
      <c r="J151" s="149"/>
      <c r="K151" s="149"/>
      <c r="L151" s="149"/>
    </row>
    <row r="152" spans="1:12" x14ac:dyDescent="0.25">
      <c r="A152" s="150"/>
      <c r="B152" s="95" t="s">
        <v>98</v>
      </c>
      <c r="C152" s="118" t="s">
        <v>196</v>
      </c>
      <c r="D152" s="1"/>
      <c r="E152" s="1" t="s">
        <v>112</v>
      </c>
      <c r="F152" s="22"/>
      <c r="G152" s="149"/>
      <c r="H152" s="149"/>
      <c r="I152" s="149"/>
      <c r="J152" s="149"/>
      <c r="K152" s="149"/>
      <c r="L152" s="149"/>
    </row>
    <row r="153" spans="1:12" ht="19.5" thickBot="1" x14ac:dyDescent="0.3">
      <c r="A153" s="150"/>
      <c r="B153" s="168"/>
      <c r="C153" s="211" t="s">
        <v>197</v>
      </c>
      <c r="D153" s="1" t="s">
        <v>99</v>
      </c>
      <c r="E153" s="13"/>
      <c r="F153" s="22"/>
      <c r="G153" s="149"/>
      <c r="H153" s="149"/>
      <c r="I153" s="149"/>
      <c r="J153" s="149"/>
      <c r="K153" s="149"/>
      <c r="L153" s="149"/>
    </row>
    <row r="154" spans="1:12" ht="36.75" thickBot="1" x14ac:dyDescent="0.3">
      <c r="A154" s="150"/>
      <c r="B154" s="91" t="s">
        <v>23</v>
      </c>
      <c r="C154" s="218" t="s">
        <v>79</v>
      </c>
      <c r="D154" s="47"/>
      <c r="E154" s="48"/>
      <c r="F154" s="22"/>
      <c r="G154" s="149"/>
      <c r="H154" s="149"/>
      <c r="I154" s="149"/>
      <c r="J154" s="149"/>
      <c r="K154" s="149"/>
      <c r="L154" s="149"/>
    </row>
    <row r="155" spans="1:12" x14ac:dyDescent="0.25">
      <c r="A155" s="150"/>
      <c r="B155" s="94" t="s">
        <v>25</v>
      </c>
      <c r="C155" s="118" t="s">
        <v>218</v>
      </c>
      <c r="D155" s="1"/>
      <c r="E155" s="1"/>
      <c r="F155" s="22"/>
      <c r="G155" s="149"/>
      <c r="H155" s="149"/>
      <c r="I155" s="149"/>
      <c r="J155" s="149"/>
      <c r="K155" s="149"/>
      <c r="L155" s="149"/>
    </row>
    <row r="156" spans="1:12" x14ac:dyDescent="0.25">
      <c r="A156" s="150"/>
      <c r="B156" s="91"/>
      <c r="C156" s="118" t="s">
        <v>198</v>
      </c>
      <c r="D156" s="1"/>
      <c r="E156" s="13" t="s">
        <v>6</v>
      </c>
      <c r="F156" s="22"/>
      <c r="G156" s="149"/>
      <c r="H156" s="149"/>
      <c r="I156" s="149"/>
      <c r="J156" s="149"/>
      <c r="K156" s="149"/>
      <c r="L156" s="149"/>
    </row>
    <row r="157" spans="1:12" x14ac:dyDescent="0.25">
      <c r="A157" s="150"/>
      <c r="B157" s="91"/>
      <c r="C157" s="191" t="s">
        <v>219</v>
      </c>
      <c r="D157" s="9"/>
      <c r="E157" s="61" t="s">
        <v>7</v>
      </c>
      <c r="F157" s="22"/>
      <c r="G157" s="149"/>
      <c r="H157" s="149"/>
      <c r="I157" s="149"/>
      <c r="J157" s="149"/>
      <c r="K157" s="149"/>
      <c r="L157" s="149"/>
    </row>
    <row r="158" spans="1:12" ht="36.75" thickBot="1" x14ac:dyDescent="0.3">
      <c r="A158" s="150"/>
      <c r="B158" s="168"/>
      <c r="C158" s="116" t="s">
        <v>21</v>
      </c>
      <c r="D158" s="9"/>
      <c r="E158" s="61"/>
      <c r="F158" s="22"/>
      <c r="G158" s="149"/>
      <c r="H158" s="149"/>
      <c r="I158" s="149"/>
      <c r="J158" s="149"/>
      <c r="K158" s="149"/>
      <c r="L158" s="149"/>
    </row>
    <row r="159" spans="1:12" x14ac:dyDescent="0.25">
      <c r="A159" s="150"/>
      <c r="B159" s="94" t="s">
        <v>87</v>
      </c>
      <c r="C159" s="115" t="s">
        <v>88</v>
      </c>
      <c r="D159" s="1"/>
      <c r="E159" s="1"/>
      <c r="F159" s="22"/>
      <c r="G159" s="149"/>
      <c r="H159" s="149"/>
      <c r="I159" s="149"/>
      <c r="J159" s="149"/>
      <c r="K159" s="149"/>
      <c r="L159" s="149"/>
    </row>
    <row r="160" spans="1:12" x14ac:dyDescent="0.25">
      <c r="A160" s="150"/>
      <c r="B160" s="91"/>
      <c r="C160" s="118" t="s">
        <v>199</v>
      </c>
      <c r="D160" s="1"/>
      <c r="E160" s="13"/>
      <c r="F160" s="22"/>
      <c r="G160" s="149"/>
      <c r="H160" s="149"/>
      <c r="I160" s="149"/>
      <c r="J160" s="149"/>
      <c r="K160" s="149"/>
      <c r="L160" s="149"/>
    </row>
    <row r="161" spans="1:12" ht="19.5" thickBot="1" x14ac:dyDescent="0.3">
      <c r="A161" s="150"/>
      <c r="B161" s="168"/>
      <c r="C161" s="117" t="s">
        <v>200</v>
      </c>
      <c r="D161" s="9"/>
      <c r="E161" s="61" t="s">
        <v>6</v>
      </c>
      <c r="F161" s="62"/>
      <c r="G161" s="149"/>
      <c r="H161" s="149"/>
      <c r="I161" s="149"/>
      <c r="J161" s="149"/>
      <c r="K161" s="149"/>
      <c r="L161" s="149"/>
    </row>
    <row r="162" spans="1:12" ht="19.5" thickBot="1" x14ac:dyDescent="0.3">
      <c r="A162" s="228" t="s">
        <v>421</v>
      </c>
      <c r="B162" s="231" t="s">
        <v>420</v>
      </c>
      <c r="C162" s="145" t="s">
        <v>340</v>
      </c>
      <c r="D162" s="1"/>
      <c r="E162" s="1"/>
      <c r="F162" s="139"/>
      <c r="G162" s="149"/>
      <c r="H162" s="149"/>
      <c r="I162" s="149"/>
      <c r="J162" s="149"/>
      <c r="K162" s="149"/>
      <c r="L162" s="149"/>
    </row>
    <row r="163" spans="1:12" x14ac:dyDescent="0.25">
      <c r="A163" s="643"/>
      <c r="B163" s="231"/>
      <c r="C163" s="145" t="s">
        <v>529</v>
      </c>
      <c r="D163" s="1"/>
      <c r="E163" s="1"/>
      <c r="F163" s="139"/>
      <c r="G163" s="149"/>
      <c r="H163" s="149"/>
      <c r="I163" s="149"/>
      <c r="J163" s="149"/>
      <c r="K163" s="149"/>
      <c r="L163" s="149"/>
    </row>
    <row r="164" spans="1:12" ht="19.5" thickBot="1" x14ac:dyDescent="0.3">
      <c r="A164" s="150"/>
      <c r="B164" s="229"/>
      <c r="C164" s="186" t="s">
        <v>347</v>
      </c>
      <c r="D164" s="1"/>
      <c r="E164" s="1"/>
      <c r="F164" s="139"/>
      <c r="G164" s="149"/>
      <c r="H164" s="149"/>
      <c r="I164" s="149"/>
      <c r="J164" s="149"/>
      <c r="K164" s="149"/>
      <c r="L164" s="149"/>
    </row>
    <row r="165" spans="1:12" ht="19.5" thickBot="1" x14ac:dyDescent="0.3">
      <c r="A165" s="103" t="s">
        <v>181</v>
      </c>
      <c r="B165" s="169" t="s">
        <v>133</v>
      </c>
      <c r="C165" s="210" t="s">
        <v>182</v>
      </c>
      <c r="D165" s="3" t="s">
        <v>8</v>
      </c>
      <c r="E165" s="230"/>
      <c r="F165" s="44"/>
      <c r="G165" s="5"/>
      <c r="H165" s="149"/>
      <c r="I165" s="149"/>
      <c r="J165" s="149"/>
      <c r="K165" s="149"/>
      <c r="L165" s="149"/>
    </row>
    <row r="166" spans="1:12" x14ac:dyDescent="0.25">
      <c r="A166" s="150"/>
      <c r="B166" s="170"/>
      <c r="C166" s="219" t="s">
        <v>183</v>
      </c>
      <c r="D166" s="1" t="s">
        <v>57</v>
      </c>
      <c r="E166" s="51"/>
      <c r="F166" s="22"/>
      <c r="G166" s="5"/>
      <c r="H166" s="149"/>
      <c r="I166" s="149"/>
      <c r="J166" s="149"/>
      <c r="K166" s="149"/>
      <c r="L166" s="149"/>
    </row>
    <row r="167" spans="1:12" ht="19.5" thickBot="1" x14ac:dyDescent="0.3">
      <c r="A167" s="150"/>
      <c r="B167" s="171"/>
      <c r="C167" s="211" t="s">
        <v>184</v>
      </c>
      <c r="D167" s="1" t="s">
        <v>57</v>
      </c>
      <c r="E167" s="51" t="s">
        <v>118</v>
      </c>
      <c r="F167" s="22"/>
      <c r="G167" s="5"/>
      <c r="H167" s="149"/>
      <c r="I167" s="149"/>
      <c r="J167" s="149"/>
      <c r="K167" s="149"/>
      <c r="L167" s="149"/>
    </row>
    <row r="168" spans="1:12" ht="19.5" thickBot="1" x14ac:dyDescent="0.3">
      <c r="A168" s="150"/>
      <c r="B168" s="172" t="s">
        <v>185</v>
      </c>
      <c r="C168" s="211" t="s">
        <v>186</v>
      </c>
      <c r="D168" s="1" t="s">
        <v>187</v>
      </c>
      <c r="E168" s="51"/>
      <c r="F168" s="22"/>
      <c r="G168" s="5"/>
      <c r="H168" s="149"/>
      <c r="I168" s="149"/>
      <c r="J168" s="149"/>
      <c r="K168" s="149"/>
      <c r="L168" s="149"/>
    </row>
    <row r="169" spans="1:12" ht="19.5" thickBot="1" x14ac:dyDescent="0.3">
      <c r="A169" s="150"/>
      <c r="B169" s="172" t="s">
        <v>13</v>
      </c>
      <c r="C169" s="211" t="s">
        <v>189</v>
      </c>
      <c r="D169" s="1" t="s">
        <v>106</v>
      </c>
      <c r="E169" s="51"/>
      <c r="F169" s="22"/>
      <c r="G169" s="148"/>
      <c r="H169" s="149"/>
      <c r="I169" s="149"/>
      <c r="J169" s="149"/>
      <c r="K169" s="149"/>
      <c r="L169" s="149"/>
    </row>
    <row r="170" spans="1:12" ht="36.75" thickBot="1" x14ac:dyDescent="0.3">
      <c r="A170" s="104" t="s">
        <v>220</v>
      </c>
      <c r="B170" s="96" t="s">
        <v>16</v>
      </c>
      <c r="C170" s="220" t="s">
        <v>51</v>
      </c>
      <c r="D170" s="11" t="s">
        <v>64</v>
      </c>
      <c r="E170" s="11" t="s">
        <v>6</v>
      </c>
      <c r="F170" s="62"/>
      <c r="G170" s="148"/>
      <c r="H170" s="149"/>
      <c r="I170" s="149"/>
      <c r="J170" s="149"/>
      <c r="K170" s="149"/>
      <c r="L170" s="149"/>
    </row>
    <row r="171" spans="1:12" ht="19.5" thickBot="1" x14ac:dyDescent="0.3">
      <c r="A171" s="105" t="s">
        <v>202</v>
      </c>
      <c r="B171" s="173" t="s">
        <v>208</v>
      </c>
      <c r="C171" s="221" t="s">
        <v>209</v>
      </c>
      <c r="D171" s="52" t="s">
        <v>205</v>
      </c>
      <c r="E171" s="50"/>
      <c r="F171" s="16"/>
      <c r="G171" s="148"/>
    </row>
    <row r="172" spans="1:12" x14ac:dyDescent="0.25">
      <c r="A172" s="150"/>
      <c r="B172" s="174" t="s">
        <v>203</v>
      </c>
      <c r="C172" s="222" t="s">
        <v>210</v>
      </c>
      <c r="D172" s="53" t="s">
        <v>206</v>
      </c>
      <c r="E172" s="51"/>
      <c r="F172" s="22"/>
      <c r="G172" s="148"/>
    </row>
    <row r="173" spans="1:12" x14ac:dyDescent="0.25">
      <c r="A173" s="150"/>
      <c r="B173" s="174" t="s">
        <v>204</v>
      </c>
      <c r="C173" s="222" t="s">
        <v>207</v>
      </c>
      <c r="D173" s="53" t="s">
        <v>17</v>
      </c>
      <c r="E173" s="51"/>
      <c r="F173" s="22"/>
      <c r="G173" s="148"/>
    </row>
    <row r="174" spans="1:12" ht="19.5" thickBot="1" x14ac:dyDescent="0.3">
      <c r="A174" s="150"/>
      <c r="B174" s="175" t="s">
        <v>172</v>
      </c>
      <c r="C174" s="223" t="s">
        <v>207</v>
      </c>
      <c r="D174" s="233" t="s">
        <v>103</v>
      </c>
      <c r="E174" s="234"/>
      <c r="F174" s="62"/>
      <c r="G174" s="148"/>
    </row>
    <row r="175" spans="1:12" x14ac:dyDescent="0.25">
      <c r="A175" s="150"/>
      <c r="B175" s="174" t="s">
        <v>422</v>
      </c>
      <c r="C175" s="232" t="s">
        <v>350</v>
      </c>
      <c r="D175" s="233"/>
      <c r="E175" s="234"/>
      <c r="F175" s="62"/>
      <c r="G175" s="148"/>
    </row>
    <row r="176" spans="1:12" x14ac:dyDescent="0.25">
      <c r="A176" s="150"/>
      <c r="B176" s="174"/>
      <c r="C176" s="232" t="s">
        <v>351</v>
      </c>
      <c r="D176" s="233"/>
      <c r="E176" s="234"/>
      <c r="F176" s="62"/>
      <c r="G176" s="148"/>
    </row>
    <row r="177" spans="1:7" x14ac:dyDescent="0.25">
      <c r="A177" s="150"/>
      <c r="B177" s="174"/>
      <c r="C177" s="232" t="s">
        <v>352</v>
      </c>
      <c r="D177" s="233"/>
      <c r="E177" s="234"/>
      <c r="F177" s="62"/>
      <c r="G177" s="148"/>
    </row>
    <row r="178" spans="1:7" ht="37.5" x14ac:dyDescent="0.25">
      <c r="A178" s="150"/>
      <c r="B178" s="235" t="s">
        <v>423</v>
      </c>
      <c r="C178" s="232" t="s">
        <v>353</v>
      </c>
      <c r="D178" s="233"/>
      <c r="E178" s="234"/>
      <c r="F178" s="62"/>
      <c r="G178" s="148"/>
    </row>
    <row r="179" spans="1:7" ht="19.5" thickBot="1" x14ac:dyDescent="0.3">
      <c r="A179" s="159"/>
      <c r="B179" s="175"/>
      <c r="C179" s="223" t="s">
        <v>352</v>
      </c>
      <c r="D179" s="54"/>
      <c r="E179" s="55"/>
      <c r="F179" s="62"/>
      <c r="G179" s="148"/>
    </row>
    <row r="180" spans="1:7" x14ac:dyDescent="0.25">
      <c r="A180" s="161"/>
      <c r="F180" s="81"/>
      <c r="G180" s="148"/>
    </row>
    <row r="181" spans="1:7" x14ac:dyDescent="0.25">
      <c r="A181" s="149"/>
    </row>
  </sheetData>
  <mergeCells count="12">
    <mergeCell ref="B14:B16"/>
    <mergeCell ref="B18:B22"/>
    <mergeCell ref="B122:B124"/>
    <mergeCell ref="B97:C97"/>
    <mergeCell ref="B23:B25"/>
    <mergeCell ref="B57:B59"/>
    <mergeCell ref="B28:B30"/>
    <mergeCell ref="B3:F5"/>
    <mergeCell ref="G3:I5"/>
    <mergeCell ref="H6:I6"/>
    <mergeCell ref="H7:I7"/>
    <mergeCell ref="H8:I8"/>
  </mergeCells>
  <phoneticPr fontId="19" type="noConversion"/>
  <hyperlinks>
    <hyperlink ref="C7" r:id="rId1" xr:uid="{75CCA718-9EAC-4743-806B-5510B72E0686}"/>
  </hyperlinks>
  <pageMargins left="0.23622047244094491" right="0.23622047244094491" top="0.35433070866141736" bottom="0.35433070866141736" header="0.31496062992125984" footer="0.31496062992125984"/>
  <pageSetup paperSize="8" scale="71" fitToHeight="0" orientation="landscape" r:id="rId2"/>
  <rowBreaks count="2" manualBreakCount="2">
    <brk id="55" max="8" man="1"/>
    <brk id="180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1A2D7-A442-4F2D-A1C4-A3EDC984F181}">
  <dimension ref="A1:P165"/>
  <sheetViews>
    <sheetView topLeftCell="A33" workbookViewId="0">
      <selection activeCell="Q43" sqref="Q43"/>
    </sheetView>
  </sheetViews>
  <sheetFormatPr baseColWidth="10" defaultColWidth="11.5703125" defaultRowHeight="15" x14ac:dyDescent="0.25"/>
  <cols>
    <col min="1" max="1" width="36.5703125" style="149" customWidth="1"/>
    <col min="2" max="2" width="39.28515625" style="149" bestFit="1" customWidth="1"/>
    <col min="3" max="3" width="34.5703125" style="149" customWidth="1"/>
    <col min="4" max="5" width="32.85546875" style="149" customWidth="1"/>
    <col min="6" max="6" width="5.42578125" style="149" customWidth="1"/>
    <col min="7" max="7" width="13" style="149" customWidth="1"/>
    <col min="8" max="9" width="11.5703125" style="149"/>
    <col min="10" max="10" width="39.7109375" style="149" customWidth="1"/>
    <col min="11" max="11" width="41.7109375" style="149" customWidth="1"/>
    <col min="12" max="12" width="13" style="149" customWidth="1"/>
    <col min="13" max="13" width="14.28515625" style="149" customWidth="1"/>
    <col min="14" max="14" width="14.5703125" style="149" customWidth="1"/>
    <col min="15" max="15" width="10.28515625" style="149" customWidth="1"/>
    <col min="16" max="16" width="12.140625" style="149" bestFit="1" customWidth="1"/>
    <col min="17" max="16384" width="11.5703125" style="149"/>
  </cols>
  <sheetData>
    <row r="1" spans="1:16" ht="21" x14ac:dyDescent="0.25">
      <c r="A1" s="273" t="s">
        <v>437</v>
      </c>
    </row>
    <row r="2" spans="1:16" ht="15.75" thickBot="1" x14ac:dyDescent="0.3"/>
    <row r="3" spans="1:16" ht="24" thickBot="1" x14ac:dyDescent="0.3">
      <c r="A3" s="259" t="s">
        <v>360</v>
      </c>
      <c r="B3" s="266" t="s">
        <v>385</v>
      </c>
      <c r="C3" s="269" t="s">
        <v>361</v>
      </c>
      <c r="F3" s="241"/>
      <c r="G3" s="243" t="s">
        <v>426</v>
      </c>
      <c r="H3" s="716" t="s">
        <v>427</v>
      </c>
      <c r="I3" s="716"/>
      <c r="J3" s="242"/>
      <c r="K3" s="242"/>
      <c r="L3" s="242"/>
      <c r="M3" s="707" t="s">
        <v>435</v>
      </c>
      <c r="N3" s="708"/>
      <c r="O3" s="698" t="s">
        <v>434</v>
      </c>
      <c r="P3" s="699"/>
    </row>
    <row r="4" spans="1:16" ht="45.75" thickBot="1" x14ac:dyDescent="0.3">
      <c r="A4" s="260" t="s">
        <v>438</v>
      </c>
      <c r="B4" s="267" t="s">
        <v>448</v>
      </c>
      <c r="C4" s="260" t="s">
        <v>438</v>
      </c>
      <c r="F4" s="133"/>
      <c r="G4" s="225" t="s">
        <v>425</v>
      </c>
      <c r="H4" s="225" t="s">
        <v>415</v>
      </c>
      <c r="I4" s="226" t="s">
        <v>416</v>
      </c>
      <c r="J4" s="308"/>
      <c r="K4" s="391" t="s">
        <v>10</v>
      </c>
      <c r="L4" s="291" t="s">
        <v>483</v>
      </c>
      <c r="M4" s="304" t="s">
        <v>3</v>
      </c>
      <c r="N4" s="305" t="s">
        <v>4</v>
      </c>
      <c r="O4" s="306" t="s">
        <v>3</v>
      </c>
      <c r="P4" s="307" t="s">
        <v>4</v>
      </c>
    </row>
    <row r="5" spans="1:16" ht="26.25" thickBot="1" x14ac:dyDescent="0.3">
      <c r="A5" s="261" t="s">
        <v>439</v>
      </c>
      <c r="B5" s="262" t="s">
        <v>449</v>
      </c>
      <c r="C5" s="261" t="s">
        <v>455</v>
      </c>
      <c r="F5" s="729" t="s">
        <v>280</v>
      </c>
      <c r="G5" s="176" t="s">
        <v>361</v>
      </c>
      <c r="H5" s="176" t="s">
        <v>361</v>
      </c>
      <c r="I5" s="176" t="s">
        <v>361</v>
      </c>
      <c r="J5" s="142" t="s">
        <v>277</v>
      </c>
      <c r="K5" s="392" t="s">
        <v>356</v>
      </c>
      <c r="L5" s="292" t="s">
        <v>128</v>
      </c>
      <c r="M5" s="293">
        <v>20.149999999999999</v>
      </c>
      <c r="N5" s="294">
        <f>L5*M5</f>
        <v>1612</v>
      </c>
      <c r="O5" s="293">
        <f>M5</f>
        <v>20.149999999999999</v>
      </c>
      <c r="P5" s="294">
        <f>L5*O5</f>
        <v>1612</v>
      </c>
    </row>
    <row r="6" spans="1:16" ht="15.75" thickBot="1" x14ac:dyDescent="0.3">
      <c r="A6" s="261" t="s">
        <v>331</v>
      </c>
      <c r="B6" s="268" t="s">
        <v>450</v>
      </c>
      <c r="C6" s="261" t="s">
        <v>93</v>
      </c>
      <c r="F6" s="730"/>
      <c r="G6" s="155" t="s">
        <v>361</v>
      </c>
      <c r="H6" s="224" t="s">
        <v>360</v>
      </c>
      <c r="I6" s="227" t="s">
        <v>360</v>
      </c>
      <c r="J6" s="142" t="s">
        <v>399</v>
      </c>
      <c r="K6" s="393" t="s">
        <v>377</v>
      </c>
      <c r="L6" s="299"/>
      <c r="M6" s="300"/>
      <c r="N6" s="301">
        <f t="shared" ref="N6:N19" si="0">L6*M6</f>
        <v>0</v>
      </c>
      <c r="O6" s="303"/>
      <c r="P6" s="301">
        <f t="shared" ref="P6:P19" si="1">L6*O6</f>
        <v>0</v>
      </c>
    </row>
    <row r="7" spans="1:16" ht="24" customHeight="1" x14ac:dyDescent="0.25">
      <c r="A7" s="261" t="s">
        <v>440</v>
      </c>
      <c r="B7" s="261" t="s">
        <v>301</v>
      </c>
      <c r="C7" s="261" t="s">
        <v>456</v>
      </c>
      <c r="F7" s="730"/>
      <c r="G7" s="151" t="s">
        <v>361</v>
      </c>
      <c r="H7" s="151" t="s">
        <v>361</v>
      </c>
      <c r="I7" s="151" t="s">
        <v>361</v>
      </c>
      <c r="J7" s="287" t="s">
        <v>278</v>
      </c>
      <c r="K7" s="394" t="s">
        <v>377</v>
      </c>
      <c r="L7" s="292" t="s">
        <v>128</v>
      </c>
      <c r="M7" s="293">
        <v>10.62</v>
      </c>
      <c r="N7" s="294">
        <f t="shared" si="0"/>
        <v>849.59999999999991</v>
      </c>
      <c r="O7" s="295">
        <f>M7</f>
        <v>10.62</v>
      </c>
      <c r="P7" s="294">
        <f t="shared" si="1"/>
        <v>849.59999999999991</v>
      </c>
    </row>
    <row r="8" spans="1:16" x14ac:dyDescent="0.25">
      <c r="A8" s="261" t="s">
        <v>217</v>
      </c>
      <c r="B8" s="261" t="s">
        <v>300</v>
      </c>
      <c r="C8" s="262" t="s">
        <v>457</v>
      </c>
      <c r="F8" s="730"/>
      <c r="G8" s="143" t="s">
        <v>361</v>
      </c>
      <c r="H8" s="143" t="s">
        <v>361</v>
      </c>
      <c r="I8" s="143" t="s">
        <v>361</v>
      </c>
      <c r="J8" s="286"/>
      <c r="K8" s="394" t="s">
        <v>376</v>
      </c>
      <c r="L8" s="292" t="s">
        <v>430</v>
      </c>
      <c r="M8" s="296">
        <v>2</v>
      </c>
      <c r="N8" s="294">
        <f t="shared" si="0"/>
        <v>240</v>
      </c>
      <c r="O8" s="297">
        <f t="shared" ref="O8:O19" si="2">M8</f>
        <v>2</v>
      </c>
      <c r="P8" s="294">
        <f t="shared" si="1"/>
        <v>240</v>
      </c>
    </row>
    <row r="9" spans="1:16" ht="26.25" thickBot="1" x14ac:dyDescent="0.3">
      <c r="A9" s="261" t="s">
        <v>441</v>
      </c>
      <c r="B9" s="261" t="s">
        <v>299</v>
      </c>
      <c r="C9" s="270" t="s">
        <v>444</v>
      </c>
      <c r="F9" s="730"/>
      <c r="G9" s="144" t="s">
        <v>361</v>
      </c>
      <c r="H9" s="144" t="s">
        <v>361</v>
      </c>
      <c r="I9" s="144" t="s">
        <v>361</v>
      </c>
      <c r="J9" s="286"/>
      <c r="K9" s="395" t="s">
        <v>359</v>
      </c>
      <c r="L9" s="292" t="s">
        <v>17</v>
      </c>
      <c r="M9" s="293">
        <v>16.96</v>
      </c>
      <c r="N9" s="294">
        <f t="shared" si="0"/>
        <v>678.40000000000009</v>
      </c>
      <c r="O9" s="295">
        <f t="shared" si="2"/>
        <v>16.96</v>
      </c>
      <c r="P9" s="294">
        <f t="shared" si="1"/>
        <v>678.40000000000009</v>
      </c>
    </row>
    <row r="10" spans="1:16" ht="15.75" thickBot="1" x14ac:dyDescent="0.3">
      <c r="A10" s="261" t="s">
        <v>442</v>
      </c>
      <c r="B10" s="261" t="s">
        <v>303</v>
      </c>
      <c r="C10" s="261" t="s">
        <v>458</v>
      </c>
      <c r="F10" s="730"/>
      <c r="G10" s="177" t="s">
        <v>360</v>
      </c>
      <c r="H10" s="177" t="s">
        <v>360</v>
      </c>
      <c r="I10" s="177" t="s">
        <v>360</v>
      </c>
      <c r="J10" s="287" t="s">
        <v>282</v>
      </c>
      <c r="K10" s="396"/>
      <c r="L10" s="299"/>
      <c r="M10" s="300"/>
      <c r="N10" s="301">
        <f t="shared" si="0"/>
        <v>0</v>
      </c>
      <c r="O10" s="302"/>
      <c r="P10" s="301">
        <f t="shared" si="1"/>
        <v>0</v>
      </c>
    </row>
    <row r="11" spans="1:16" ht="15.75" thickBot="1" x14ac:dyDescent="0.3">
      <c r="A11" s="262" t="s">
        <v>443</v>
      </c>
      <c r="B11" s="261" t="s">
        <v>451</v>
      </c>
      <c r="C11" s="261" t="s">
        <v>459</v>
      </c>
      <c r="F11" s="730"/>
      <c r="G11" s="177" t="s">
        <v>360</v>
      </c>
      <c r="H11" s="177" t="s">
        <v>360</v>
      </c>
      <c r="I11" s="177" t="s">
        <v>360</v>
      </c>
      <c r="J11" s="142" t="s">
        <v>284</v>
      </c>
      <c r="K11" s="396"/>
      <c r="L11" s="299"/>
      <c r="M11" s="300"/>
      <c r="N11" s="301">
        <f t="shared" si="0"/>
        <v>0</v>
      </c>
      <c r="O11" s="302"/>
      <c r="P11" s="301">
        <f t="shared" si="1"/>
        <v>0</v>
      </c>
    </row>
    <row r="12" spans="1:16" ht="15.75" thickBot="1" x14ac:dyDescent="0.3">
      <c r="A12" s="263" t="s">
        <v>444</v>
      </c>
      <c r="B12" s="261" t="s">
        <v>454</v>
      </c>
      <c r="C12" s="262" t="s">
        <v>460</v>
      </c>
      <c r="F12" s="730"/>
      <c r="G12" s="177" t="s">
        <v>360</v>
      </c>
      <c r="H12" s="177" t="s">
        <v>360</v>
      </c>
      <c r="I12" s="177" t="s">
        <v>360</v>
      </c>
      <c r="J12" s="142" t="s">
        <v>286</v>
      </c>
      <c r="K12" s="396"/>
      <c r="L12" s="299"/>
      <c r="M12" s="300"/>
      <c r="N12" s="301">
        <f t="shared" si="0"/>
        <v>0</v>
      </c>
      <c r="O12" s="302"/>
      <c r="P12" s="301">
        <f t="shared" si="1"/>
        <v>0</v>
      </c>
    </row>
    <row r="13" spans="1:16" ht="15.75" thickBot="1" x14ac:dyDescent="0.3">
      <c r="A13" s="261" t="s">
        <v>445</v>
      </c>
      <c r="B13" s="261" t="s">
        <v>452</v>
      </c>
      <c r="C13" s="267" t="s">
        <v>448</v>
      </c>
      <c r="F13" s="730"/>
      <c r="G13" s="177" t="s">
        <v>360</v>
      </c>
      <c r="H13" s="177" t="s">
        <v>360</v>
      </c>
      <c r="I13" s="177" t="s">
        <v>360</v>
      </c>
      <c r="J13" s="288" t="s">
        <v>283</v>
      </c>
      <c r="K13" s="396"/>
      <c r="L13" s="299"/>
      <c r="M13" s="300"/>
      <c r="N13" s="301">
        <f t="shared" si="0"/>
        <v>0</v>
      </c>
      <c r="O13" s="302"/>
      <c r="P13" s="301">
        <f t="shared" si="1"/>
        <v>0</v>
      </c>
    </row>
    <row r="14" spans="1:16" ht="15.75" thickBot="1" x14ac:dyDescent="0.3">
      <c r="A14" s="261" t="s">
        <v>292</v>
      </c>
      <c r="B14" s="261" t="s">
        <v>453</v>
      </c>
      <c r="C14" s="261" t="s">
        <v>461</v>
      </c>
      <c r="F14" s="730"/>
      <c r="G14" s="177" t="s">
        <v>360</v>
      </c>
      <c r="H14" s="177" t="s">
        <v>360</v>
      </c>
      <c r="I14" s="177" t="s">
        <v>360</v>
      </c>
      <c r="J14" s="142" t="s">
        <v>285</v>
      </c>
      <c r="K14" s="396"/>
      <c r="L14" s="299"/>
      <c r="M14" s="300"/>
      <c r="N14" s="301">
        <f t="shared" si="0"/>
        <v>0</v>
      </c>
      <c r="O14" s="302"/>
      <c r="P14" s="301">
        <f t="shared" si="1"/>
        <v>0</v>
      </c>
    </row>
    <row r="15" spans="1:16" ht="26.45" customHeight="1" x14ac:dyDescent="0.25">
      <c r="A15" s="262" t="s">
        <v>446</v>
      </c>
      <c r="B15" s="262" t="s">
        <v>294</v>
      </c>
      <c r="C15" s="261" t="s">
        <v>462</v>
      </c>
      <c r="F15" s="730"/>
      <c r="G15" s="144" t="s">
        <v>361</v>
      </c>
      <c r="H15" s="144" t="s">
        <v>361</v>
      </c>
      <c r="I15" s="144" t="s">
        <v>361</v>
      </c>
      <c r="J15" s="726" t="s">
        <v>362</v>
      </c>
      <c r="K15" s="398" t="s">
        <v>363</v>
      </c>
      <c r="L15" s="298" t="s">
        <v>128</v>
      </c>
      <c r="M15" s="293">
        <v>49.93</v>
      </c>
      <c r="N15" s="294">
        <f t="shared" si="0"/>
        <v>3994.4</v>
      </c>
      <c r="O15" s="295">
        <f t="shared" si="2"/>
        <v>49.93</v>
      </c>
      <c r="P15" s="294">
        <f t="shared" si="1"/>
        <v>3994.4</v>
      </c>
    </row>
    <row r="16" spans="1:16" ht="25.5" x14ac:dyDescent="0.25">
      <c r="A16" s="264" t="s">
        <v>447</v>
      </c>
      <c r="B16" s="264" t="s">
        <v>447</v>
      </c>
      <c r="C16" s="261" t="s">
        <v>463</v>
      </c>
      <c r="F16" s="730"/>
      <c r="G16" s="144" t="s">
        <v>361</v>
      </c>
      <c r="H16" s="144" t="s">
        <v>361</v>
      </c>
      <c r="I16" s="144" t="s">
        <v>361</v>
      </c>
      <c r="J16" s="727"/>
      <c r="K16" s="399" t="s">
        <v>365</v>
      </c>
      <c r="L16" s="298" t="s">
        <v>128</v>
      </c>
      <c r="M16" s="293">
        <v>34.950000000000003</v>
      </c>
      <c r="N16" s="294">
        <f t="shared" si="0"/>
        <v>2796</v>
      </c>
      <c r="O16" s="295">
        <f t="shared" si="2"/>
        <v>34.950000000000003</v>
      </c>
      <c r="P16" s="294">
        <f t="shared" si="1"/>
        <v>2796</v>
      </c>
    </row>
    <row r="17" spans="1:16" ht="15" customHeight="1" thickBot="1" x14ac:dyDescent="0.3">
      <c r="A17" s="265" t="s">
        <v>310</v>
      </c>
      <c r="B17" s="265" t="s">
        <v>310</v>
      </c>
      <c r="C17" s="261" t="s">
        <v>439</v>
      </c>
      <c r="F17" s="730"/>
      <c r="G17" s="144" t="s">
        <v>361</v>
      </c>
      <c r="H17" s="144" t="s">
        <v>361</v>
      </c>
      <c r="I17" s="144" t="s">
        <v>361</v>
      </c>
      <c r="J17" s="728"/>
      <c r="K17" s="398" t="s">
        <v>43</v>
      </c>
      <c r="L17" s="292" t="s">
        <v>128</v>
      </c>
      <c r="M17" s="293">
        <v>9.7100000000000009</v>
      </c>
      <c r="N17" s="294">
        <f t="shared" si="0"/>
        <v>776.80000000000007</v>
      </c>
      <c r="O17" s="295">
        <f t="shared" si="2"/>
        <v>9.7100000000000009</v>
      </c>
      <c r="P17" s="294">
        <f t="shared" si="1"/>
        <v>776.80000000000007</v>
      </c>
    </row>
    <row r="18" spans="1:16" ht="15.75" thickBot="1" x14ac:dyDescent="0.3">
      <c r="C18" s="261" t="s">
        <v>217</v>
      </c>
      <c r="F18" s="730"/>
      <c r="G18" s="177" t="s">
        <v>360</v>
      </c>
      <c r="H18" s="177" t="s">
        <v>360</v>
      </c>
      <c r="I18" s="177" t="s">
        <v>360</v>
      </c>
      <c r="J18" s="142" t="s">
        <v>398</v>
      </c>
      <c r="K18" s="398"/>
      <c r="L18" s="299"/>
      <c r="M18" s="300"/>
      <c r="N18" s="301">
        <f t="shared" si="0"/>
        <v>0</v>
      </c>
      <c r="O18" s="302"/>
      <c r="P18" s="301">
        <f t="shared" si="1"/>
        <v>0</v>
      </c>
    </row>
    <row r="19" spans="1:16" ht="15.75" thickBot="1" x14ac:dyDescent="0.3">
      <c r="C19" s="262" t="s">
        <v>464</v>
      </c>
      <c r="F19" s="731"/>
      <c r="G19" s="154" t="s">
        <v>361</v>
      </c>
      <c r="H19" s="154" t="s">
        <v>361</v>
      </c>
      <c r="I19" s="154" t="s">
        <v>361</v>
      </c>
      <c r="J19" s="142" t="s">
        <v>279</v>
      </c>
      <c r="K19" s="400" t="s">
        <v>367</v>
      </c>
      <c r="L19" s="292" t="s">
        <v>128</v>
      </c>
      <c r="M19" s="293">
        <v>19.82</v>
      </c>
      <c r="N19" s="294">
        <f t="shared" si="0"/>
        <v>1585.6</v>
      </c>
      <c r="O19" s="295">
        <f t="shared" si="2"/>
        <v>19.82</v>
      </c>
      <c r="P19" s="294">
        <f t="shared" si="1"/>
        <v>1585.6</v>
      </c>
    </row>
    <row r="20" spans="1:16" x14ac:dyDescent="0.25">
      <c r="C20" s="271" t="s">
        <v>450</v>
      </c>
      <c r="N20" s="294">
        <f>SUM(N5:N19)</f>
        <v>12532.8</v>
      </c>
      <c r="P20" s="294">
        <f>SUM(P5:P19)</f>
        <v>12532.8</v>
      </c>
    </row>
    <row r="21" spans="1:16" x14ac:dyDescent="0.25">
      <c r="C21" s="261" t="s">
        <v>29</v>
      </c>
    </row>
    <row r="22" spans="1:16" ht="25.5" x14ac:dyDescent="0.25">
      <c r="C22" s="261" t="s">
        <v>465</v>
      </c>
      <c r="F22" s="408" t="s">
        <v>491</v>
      </c>
      <c r="G22" s="409" t="s">
        <v>492</v>
      </c>
    </row>
    <row r="23" spans="1:16" x14ac:dyDescent="0.25">
      <c r="C23" s="262" t="s">
        <v>466</v>
      </c>
    </row>
    <row r="24" spans="1:16" ht="18.75" x14ac:dyDescent="0.25">
      <c r="A24" s="274" t="s">
        <v>468</v>
      </c>
      <c r="C24" s="264" t="s">
        <v>447</v>
      </c>
      <c r="L24" s="696" t="s">
        <v>426</v>
      </c>
      <c r="M24" s="697" t="s">
        <v>427</v>
      </c>
      <c r="N24" s="697"/>
    </row>
    <row r="25" spans="1:16" ht="30.75" thickBot="1" x14ac:dyDescent="0.3">
      <c r="C25" s="265" t="s">
        <v>467</v>
      </c>
      <c r="L25" s="696"/>
      <c r="M25" s="599" t="s">
        <v>511</v>
      </c>
      <c r="N25" s="598" t="s">
        <v>512</v>
      </c>
    </row>
    <row r="26" spans="1:16" x14ac:dyDescent="0.25">
      <c r="K26" s="404" t="s">
        <v>133</v>
      </c>
      <c r="L26" s="595">
        <v>12248.78</v>
      </c>
      <c r="M26" s="594">
        <v>12532.8</v>
      </c>
      <c r="N26" s="594">
        <v>12532.8</v>
      </c>
    </row>
    <row r="27" spans="1:16" x14ac:dyDescent="0.25">
      <c r="K27" s="404" t="s">
        <v>68</v>
      </c>
      <c r="L27" s="595">
        <v>12586.8</v>
      </c>
      <c r="M27" s="594">
        <v>7624.5999999999995</v>
      </c>
      <c r="N27" s="594">
        <v>7624.5999999999995</v>
      </c>
    </row>
    <row r="28" spans="1:16" x14ac:dyDescent="0.25">
      <c r="K28" s="404" t="s">
        <v>489</v>
      </c>
      <c r="L28" s="595">
        <v>8526.27</v>
      </c>
      <c r="M28" s="594">
        <v>9785.6</v>
      </c>
      <c r="N28" s="594">
        <v>0</v>
      </c>
    </row>
    <row r="29" spans="1:16" ht="16.899999999999999" customHeight="1" x14ac:dyDescent="0.25">
      <c r="A29" s="273" t="s">
        <v>469</v>
      </c>
      <c r="K29" s="404" t="s">
        <v>185</v>
      </c>
      <c r="L29" s="596">
        <v>8817.24</v>
      </c>
      <c r="M29" s="594">
        <v>11106.8</v>
      </c>
      <c r="N29" s="594">
        <v>11106.8</v>
      </c>
    </row>
    <row r="30" spans="1:16" ht="16.149999999999999" customHeight="1" thickBot="1" x14ac:dyDescent="0.3">
      <c r="K30" s="404" t="s">
        <v>172</v>
      </c>
      <c r="L30" s="595">
        <v>26727.16</v>
      </c>
      <c r="M30" s="594">
        <v>31858.800000000007</v>
      </c>
      <c r="N30" s="594">
        <v>20083.2</v>
      </c>
    </row>
    <row r="31" spans="1:16" ht="19.149999999999999" customHeight="1" x14ac:dyDescent="0.25">
      <c r="A31" s="259" t="s">
        <v>360</v>
      </c>
      <c r="B31" s="266" t="s">
        <v>385</v>
      </c>
      <c r="C31" s="269" t="s">
        <v>361</v>
      </c>
      <c r="K31"/>
      <c r="L31" s="30"/>
    </row>
    <row r="32" spans="1:16" x14ac:dyDescent="0.25">
      <c r="A32" s="260" t="s">
        <v>438</v>
      </c>
      <c r="B32" s="267" t="s">
        <v>448</v>
      </c>
      <c r="C32" s="260" t="s">
        <v>438</v>
      </c>
      <c r="K32" s="317" t="s">
        <v>115</v>
      </c>
      <c r="L32" s="403">
        <f>SUM(L26:L31)</f>
        <v>68906.25</v>
      </c>
      <c r="M32" s="594">
        <f>SUM(M26:M30)</f>
        <v>72908.600000000006</v>
      </c>
      <c r="N32" s="594">
        <f>SUM(N26:N30)</f>
        <v>51347.399999999994</v>
      </c>
    </row>
    <row r="33" spans="1:16" ht="17.45" customHeight="1" x14ac:dyDescent="0.25">
      <c r="A33" s="275" t="s">
        <v>470</v>
      </c>
      <c r="B33" s="262" t="s">
        <v>449</v>
      </c>
      <c r="C33" s="261" t="s">
        <v>33</v>
      </c>
      <c r="K33" s="317" t="s">
        <v>490</v>
      </c>
      <c r="L33" s="403">
        <f>L32*0.2</f>
        <v>13781.25</v>
      </c>
      <c r="M33" s="594">
        <f>M32*0.2</f>
        <v>14581.720000000001</v>
      </c>
      <c r="N33" s="594">
        <f>N32*0.2</f>
        <v>10269.48</v>
      </c>
    </row>
    <row r="34" spans="1:16" x14ac:dyDescent="0.25">
      <c r="A34" s="261" t="s">
        <v>439</v>
      </c>
      <c r="B34" s="280" t="s">
        <v>444</v>
      </c>
      <c r="C34" s="261" t="s">
        <v>93</v>
      </c>
      <c r="K34" s="404" t="s">
        <v>117</v>
      </c>
      <c r="L34" s="405">
        <f>SUM(L32:L33)</f>
        <v>82687.5</v>
      </c>
      <c r="M34" s="597">
        <f>SUM(M32:M33)</f>
        <v>87490.32</v>
      </c>
      <c r="N34" s="597">
        <f>SUM(N32:N33)</f>
        <v>61616.87999999999</v>
      </c>
    </row>
    <row r="35" spans="1:16" ht="15.75" thickBot="1" x14ac:dyDescent="0.3">
      <c r="A35" s="261" t="s">
        <v>331</v>
      </c>
      <c r="B35" s="281" t="s">
        <v>460</v>
      </c>
      <c r="C35" s="261" t="s">
        <v>456</v>
      </c>
    </row>
    <row r="36" spans="1:16" ht="16.5" thickTop="1" thickBot="1" x14ac:dyDescent="0.3">
      <c r="A36" s="261" t="s">
        <v>440</v>
      </c>
      <c r="B36" s="268" t="s">
        <v>450</v>
      </c>
      <c r="C36" s="262" t="s">
        <v>457</v>
      </c>
      <c r="L36" s="600"/>
      <c r="M36" s="602">
        <f>(M34-L34)</f>
        <v>4802.820000000007</v>
      </c>
      <c r="N36" s="601">
        <f>-(M34-N34)</f>
        <v>-25873.440000000017</v>
      </c>
    </row>
    <row r="37" spans="1:16" ht="15.75" thickTop="1" x14ac:dyDescent="0.25">
      <c r="A37" s="261" t="s">
        <v>217</v>
      </c>
      <c r="B37" s="261" t="s">
        <v>301</v>
      </c>
      <c r="C37" s="270" t="s">
        <v>444</v>
      </c>
    </row>
    <row r="38" spans="1:16" x14ac:dyDescent="0.25">
      <c r="A38" s="261" t="s">
        <v>441</v>
      </c>
      <c r="B38" s="261" t="s">
        <v>300</v>
      </c>
      <c r="C38" s="261" t="s">
        <v>458</v>
      </c>
      <c r="L38" s="603" t="s">
        <v>402</v>
      </c>
      <c r="M38" s="604">
        <v>2156</v>
      </c>
    </row>
    <row r="39" spans="1:16" x14ac:dyDescent="0.25">
      <c r="A39" s="261" t="s">
        <v>442</v>
      </c>
      <c r="B39" s="261" t="s">
        <v>299</v>
      </c>
      <c r="C39" s="261" t="s">
        <v>459</v>
      </c>
      <c r="L39" s="603" t="s">
        <v>513</v>
      </c>
      <c r="M39" s="604">
        <v>2560</v>
      </c>
    </row>
    <row r="40" spans="1:16" ht="17.45" customHeight="1" x14ac:dyDescent="0.25">
      <c r="A40" s="262" t="s">
        <v>443</v>
      </c>
      <c r="B40" s="282" t="s">
        <v>303</v>
      </c>
      <c r="C40" s="284" t="s">
        <v>460</v>
      </c>
    </row>
    <row r="41" spans="1:16" ht="14.45" customHeight="1" x14ac:dyDescent="0.25">
      <c r="A41" s="263" t="s">
        <v>444</v>
      </c>
      <c r="B41" s="261" t="s">
        <v>451</v>
      </c>
      <c r="C41" s="267" t="s">
        <v>448</v>
      </c>
    </row>
    <row r="42" spans="1:16" ht="18" customHeight="1" x14ac:dyDescent="0.25">
      <c r="A42" s="261" t="s">
        <v>445</v>
      </c>
      <c r="B42" s="261" t="s">
        <v>454</v>
      </c>
      <c r="C42" s="261" t="s">
        <v>461</v>
      </c>
    </row>
    <row r="43" spans="1:16" x14ac:dyDescent="0.25">
      <c r="A43" s="261" t="s">
        <v>292</v>
      </c>
      <c r="B43" s="261" t="s">
        <v>452</v>
      </c>
      <c r="C43" s="261" t="s">
        <v>462</v>
      </c>
    </row>
    <row r="44" spans="1:16" x14ac:dyDescent="0.25">
      <c r="A44" s="261" t="s">
        <v>471</v>
      </c>
      <c r="B44" s="261" t="s">
        <v>453</v>
      </c>
      <c r="C44" s="261" t="s">
        <v>463</v>
      </c>
    </row>
    <row r="45" spans="1:16" x14ac:dyDescent="0.25">
      <c r="A45" s="276" t="s">
        <v>460</v>
      </c>
      <c r="B45" s="262" t="s">
        <v>294</v>
      </c>
      <c r="C45" s="261" t="s">
        <v>439</v>
      </c>
    </row>
    <row r="46" spans="1:16" ht="15.75" thickBot="1" x14ac:dyDescent="0.3">
      <c r="A46" s="264" t="s">
        <v>447</v>
      </c>
      <c r="B46" s="264" t="s">
        <v>447</v>
      </c>
      <c r="C46" s="261" t="s">
        <v>217</v>
      </c>
    </row>
    <row r="47" spans="1:16" ht="24" thickBot="1" x14ac:dyDescent="0.3">
      <c r="A47" s="277" t="s">
        <v>310</v>
      </c>
      <c r="B47" s="278" t="s">
        <v>310</v>
      </c>
      <c r="C47" s="262" t="s">
        <v>464</v>
      </c>
      <c r="G47" s="243" t="s">
        <v>426</v>
      </c>
      <c r="H47" s="716" t="s">
        <v>427</v>
      </c>
      <c r="I47" s="716"/>
      <c r="J47" s="242"/>
      <c r="K47" s="242"/>
      <c r="L47" s="242"/>
      <c r="M47" s="707" t="s">
        <v>435</v>
      </c>
      <c r="N47" s="708"/>
      <c r="O47" s="698" t="s">
        <v>434</v>
      </c>
      <c r="P47" s="699"/>
    </row>
    <row r="48" spans="1:16" ht="41.45" customHeight="1" thickBot="1" x14ac:dyDescent="0.3">
      <c r="C48" s="271" t="s">
        <v>450</v>
      </c>
      <c r="F48" s="410"/>
      <c r="G48" s="225" t="s">
        <v>425</v>
      </c>
      <c r="H48" s="225" t="s">
        <v>415</v>
      </c>
      <c r="I48" s="226" t="s">
        <v>416</v>
      </c>
      <c r="J48" s="308"/>
      <c r="K48" s="391" t="s">
        <v>10</v>
      </c>
      <c r="L48" s="291" t="s">
        <v>483</v>
      </c>
      <c r="M48" s="304" t="s">
        <v>3</v>
      </c>
      <c r="N48" s="305" t="s">
        <v>4</v>
      </c>
      <c r="O48" s="306" t="s">
        <v>3</v>
      </c>
      <c r="P48" s="307" t="s">
        <v>4</v>
      </c>
    </row>
    <row r="49" spans="1:16" ht="17.45" customHeight="1" thickBot="1" x14ac:dyDescent="0.3">
      <c r="C49" s="261" t="s">
        <v>29</v>
      </c>
      <c r="F49" s="724" t="s">
        <v>68</v>
      </c>
      <c r="G49" s="412" t="s">
        <v>361</v>
      </c>
      <c r="H49" s="412" t="s">
        <v>361</v>
      </c>
      <c r="I49" s="412" t="s">
        <v>361</v>
      </c>
      <c r="J49" s="717" t="s">
        <v>371</v>
      </c>
      <c r="K49" s="413" t="s">
        <v>378</v>
      </c>
      <c r="L49" s="431" t="s">
        <v>128</v>
      </c>
      <c r="M49" s="432">
        <v>6.34</v>
      </c>
      <c r="N49" s="433">
        <f t="shared" ref="N49:N57" si="3">L49*M49</f>
        <v>507.2</v>
      </c>
      <c r="O49" s="434">
        <f t="shared" ref="O49:O65" si="4">M49</f>
        <v>6.34</v>
      </c>
      <c r="P49" s="435">
        <f t="shared" ref="P49:P65" si="5">L49*O49</f>
        <v>507.2</v>
      </c>
    </row>
    <row r="50" spans="1:16" ht="12" customHeight="1" x14ac:dyDescent="0.25">
      <c r="C50" s="261" t="s">
        <v>465</v>
      </c>
      <c r="F50" s="725"/>
      <c r="G50" s="414" t="s">
        <v>361</v>
      </c>
      <c r="H50" s="414" t="s">
        <v>361</v>
      </c>
      <c r="I50" s="414" t="s">
        <v>361</v>
      </c>
      <c r="J50" s="718"/>
      <c r="K50" s="415" t="s">
        <v>47</v>
      </c>
      <c r="L50" s="436" t="s">
        <v>128</v>
      </c>
      <c r="M50" s="437">
        <v>31.71</v>
      </c>
      <c r="N50" s="438">
        <f t="shared" si="3"/>
        <v>2536.8000000000002</v>
      </c>
      <c r="O50" s="434">
        <f t="shared" si="4"/>
        <v>31.71</v>
      </c>
      <c r="P50" s="435">
        <f t="shared" si="5"/>
        <v>2536.8000000000002</v>
      </c>
    </row>
    <row r="51" spans="1:16" ht="13.9" customHeight="1" x14ac:dyDescent="0.25">
      <c r="A51" s="272" t="s">
        <v>474</v>
      </c>
      <c r="C51" s="283" t="s">
        <v>472</v>
      </c>
      <c r="F51" s="725"/>
      <c r="G51" s="414" t="s">
        <v>361</v>
      </c>
      <c r="H51" s="414" t="s">
        <v>361</v>
      </c>
      <c r="I51" s="414" t="s">
        <v>361</v>
      </c>
      <c r="J51" s="718"/>
      <c r="K51" s="415" t="s">
        <v>379</v>
      </c>
      <c r="L51" s="436" t="s">
        <v>430</v>
      </c>
      <c r="M51" s="439">
        <v>3.3</v>
      </c>
      <c r="N51" s="438">
        <f t="shared" si="3"/>
        <v>396</v>
      </c>
      <c r="O51" s="440">
        <f t="shared" si="4"/>
        <v>3.3</v>
      </c>
      <c r="P51" s="435">
        <f t="shared" si="5"/>
        <v>396</v>
      </c>
    </row>
    <row r="52" spans="1:16" ht="17.45" customHeight="1" x14ac:dyDescent="0.25">
      <c r="A52" s="272" t="s">
        <v>475</v>
      </c>
      <c r="C52" s="283" t="s">
        <v>303</v>
      </c>
      <c r="F52" s="725"/>
      <c r="G52" s="414" t="s">
        <v>361</v>
      </c>
      <c r="H52" s="414" t="s">
        <v>361</v>
      </c>
      <c r="I52" s="414" t="s">
        <v>361</v>
      </c>
      <c r="J52" s="718"/>
      <c r="K52" s="415" t="s">
        <v>373</v>
      </c>
      <c r="L52" s="436" t="s">
        <v>17</v>
      </c>
      <c r="M52" s="439">
        <v>15</v>
      </c>
      <c r="N52" s="438">
        <f t="shared" si="3"/>
        <v>600</v>
      </c>
      <c r="O52" s="440">
        <f t="shared" si="4"/>
        <v>15</v>
      </c>
      <c r="P52" s="435">
        <f t="shared" si="5"/>
        <v>600</v>
      </c>
    </row>
    <row r="53" spans="1:16" ht="17.45" customHeight="1" thickBot="1" x14ac:dyDescent="0.3">
      <c r="A53" s="272" t="s">
        <v>476</v>
      </c>
      <c r="C53" s="283" t="s">
        <v>473</v>
      </c>
      <c r="F53" s="725"/>
      <c r="G53" s="414" t="s">
        <v>361</v>
      </c>
      <c r="H53" s="414" t="s">
        <v>361</v>
      </c>
      <c r="I53" s="414" t="s">
        <v>361</v>
      </c>
      <c r="J53" s="718"/>
      <c r="K53" s="416" t="s">
        <v>368</v>
      </c>
      <c r="L53" s="290" t="s">
        <v>9</v>
      </c>
      <c r="M53" s="437">
        <v>1.46</v>
      </c>
      <c r="N53" s="438">
        <f t="shared" si="3"/>
        <v>14.6</v>
      </c>
      <c r="O53" s="434">
        <f t="shared" si="4"/>
        <v>1.46</v>
      </c>
      <c r="P53" s="435">
        <f t="shared" si="5"/>
        <v>14.6</v>
      </c>
    </row>
    <row r="54" spans="1:16" ht="15.75" x14ac:dyDescent="0.25">
      <c r="A54" s="272" t="s">
        <v>477</v>
      </c>
      <c r="B54" s="279"/>
      <c r="C54" s="262" t="s">
        <v>466</v>
      </c>
      <c r="F54" s="725"/>
      <c r="G54" s="414" t="s">
        <v>361</v>
      </c>
      <c r="H54" s="414" t="s">
        <v>361</v>
      </c>
      <c r="I54" s="414" t="s">
        <v>361</v>
      </c>
      <c r="J54" s="719" t="s">
        <v>129</v>
      </c>
      <c r="K54" s="418" t="s">
        <v>380</v>
      </c>
      <c r="L54" s="441" t="s">
        <v>128</v>
      </c>
      <c r="M54" s="442">
        <v>33.93</v>
      </c>
      <c r="N54" s="443">
        <f t="shared" si="3"/>
        <v>2714.4</v>
      </c>
      <c r="O54" s="434">
        <f t="shared" si="4"/>
        <v>33.93</v>
      </c>
      <c r="P54" s="435">
        <f t="shared" si="5"/>
        <v>2714.4</v>
      </c>
    </row>
    <row r="55" spans="1:16" ht="15.75" x14ac:dyDescent="0.25">
      <c r="A55" s="272" t="s">
        <v>479</v>
      </c>
      <c r="B55" s="279"/>
      <c r="C55" s="264" t="s">
        <v>447</v>
      </c>
      <c r="F55" s="725"/>
      <c r="G55" s="414" t="s">
        <v>361</v>
      </c>
      <c r="H55" s="414" t="s">
        <v>361</v>
      </c>
      <c r="I55" s="414" t="s">
        <v>361</v>
      </c>
      <c r="J55" s="720"/>
      <c r="K55" s="418" t="s">
        <v>379</v>
      </c>
      <c r="L55" s="441" t="s">
        <v>430</v>
      </c>
      <c r="M55" s="444">
        <v>3.3</v>
      </c>
      <c r="N55" s="443">
        <f t="shared" si="3"/>
        <v>396</v>
      </c>
      <c r="O55" s="440">
        <f t="shared" si="4"/>
        <v>3.3</v>
      </c>
      <c r="P55" s="435">
        <f t="shared" si="5"/>
        <v>396</v>
      </c>
    </row>
    <row r="56" spans="1:16" ht="26.25" thickBot="1" x14ac:dyDescent="0.3">
      <c r="B56" s="279"/>
      <c r="C56" s="265" t="s">
        <v>478</v>
      </c>
      <c r="F56" s="725"/>
      <c r="G56" s="414" t="s">
        <v>361</v>
      </c>
      <c r="H56" s="414" t="s">
        <v>361</v>
      </c>
      <c r="I56" s="414" t="s">
        <v>361</v>
      </c>
      <c r="J56" s="720"/>
      <c r="K56" s="419" t="s">
        <v>436</v>
      </c>
      <c r="L56" s="436" t="s">
        <v>100</v>
      </c>
      <c r="M56" s="437">
        <v>1.46</v>
      </c>
      <c r="N56" s="438">
        <f t="shared" si="3"/>
        <v>29.2</v>
      </c>
      <c r="O56" s="434">
        <f t="shared" si="4"/>
        <v>1.46</v>
      </c>
      <c r="P56" s="435">
        <f t="shared" si="5"/>
        <v>29.2</v>
      </c>
    </row>
    <row r="57" spans="1:16" ht="15.75" thickBot="1" x14ac:dyDescent="0.3">
      <c r="B57" s="279"/>
      <c r="F57" s="725"/>
      <c r="G57" s="414" t="s">
        <v>361</v>
      </c>
      <c r="H57" s="414" t="s">
        <v>361</v>
      </c>
      <c r="I57" s="414" t="s">
        <v>361</v>
      </c>
      <c r="J57" s="420"/>
      <c r="K57" s="421" t="s">
        <v>372</v>
      </c>
      <c r="L57" s="441" t="s">
        <v>17</v>
      </c>
      <c r="M57" s="444">
        <v>6</v>
      </c>
      <c r="N57" s="443">
        <f t="shared" si="3"/>
        <v>240</v>
      </c>
      <c r="O57" s="440">
        <f t="shared" si="4"/>
        <v>6</v>
      </c>
      <c r="P57" s="435">
        <f t="shared" si="5"/>
        <v>240</v>
      </c>
    </row>
    <row r="58" spans="1:16" ht="24" customHeight="1" x14ac:dyDescent="0.25">
      <c r="F58" s="725"/>
      <c r="G58" s="414" t="s">
        <v>361</v>
      </c>
      <c r="H58" s="449" t="s">
        <v>493</v>
      </c>
      <c r="I58" s="449" t="s">
        <v>493</v>
      </c>
      <c r="J58" s="721" t="s">
        <v>132</v>
      </c>
      <c r="K58" s="450" t="s">
        <v>254</v>
      </c>
      <c r="L58" s="451" t="s">
        <v>226</v>
      </c>
      <c r="M58" s="452">
        <v>6.34</v>
      </c>
      <c r="N58" s="453">
        <v>0</v>
      </c>
      <c r="O58" s="454">
        <f t="shared" si="4"/>
        <v>6.34</v>
      </c>
      <c r="P58" s="455">
        <v>0</v>
      </c>
    </row>
    <row r="59" spans="1:16" ht="22.15" customHeight="1" x14ac:dyDescent="0.25">
      <c r="A59" s="274"/>
      <c r="F59" s="725"/>
      <c r="G59" s="414" t="s">
        <v>361</v>
      </c>
      <c r="H59" s="449" t="s">
        <v>493</v>
      </c>
      <c r="I59" s="449" t="s">
        <v>493</v>
      </c>
      <c r="J59" s="722"/>
      <c r="K59" s="450" t="s">
        <v>374</v>
      </c>
      <c r="L59" s="451" t="s">
        <v>9</v>
      </c>
      <c r="M59" s="452">
        <v>31.6</v>
      </c>
      <c r="N59" s="453">
        <v>0</v>
      </c>
      <c r="O59" s="454">
        <f t="shared" si="4"/>
        <v>31.6</v>
      </c>
      <c r="P59" s="455">
        <v>0</v>
      </c>
    </row>
    <row r="60" spans="1:16" ht="23.45" customHeight="1" x14ac:dyDescent="0.25">
      <c r="F60" s="725"/>
      <c r="G60" s="414" t="s">
        <v>361</v>
      </c>
      <c r="H60" s="449" t="s">
        <v>493</v>
      </c>
      <c r="I60" s="449" t="s">
        <v>493</v>
      </c>
      <c r="J60" s="722"/>
      <c r="K60" s="456" t="s">
        <v>237</v>
      </c>
      <c r="L60" s="457" t="s">
        <v>226</v>
      </c>
      <c r="M60" s="458">
        <v>17.12</v>
      </c>
      <c r="N60" s="453">
        <v>0</v>
      </c>
      <c r="O60" s="454">
        <f t="shared" si="4"/>
        <v>17.12</v>
      </c>
      <c r="P60" s="455">
        <v>0</v>
      </c>
    </row>
    <row r="61" spans="1:16" ht="22.15" customHeight="1" x14ac:dyDescent="0.25">
      <c r="F61" s="725"/>
      <c r="G61" s="414" t="s">
        <v>361</v>
      </c>
      <c r="H61" s="449" t="s">
        <v>493</v>
      </c>
      <c r="I61" s="449" t="s">
        <v>493</v>
      </c>
      <c r="J61" s="722"/>
      <c r="K61" s="459" t="s">
        <v>408</v>
      </c>
      <c r="L61" s="460" t="s">
        <v>226</v>
      </c>
      <c r="M61" s="461">
        <v>0.16</v>
      </c>
      <c r="N61" s="453">
        <v>0</v>
      </c>
      <c r="O61" s="462">
        <f t="shared" si="4"/>
        <v>0.16</v>
      </c>
      <c r="P61" s="455">
        <v>0</v>
      </c>
    </row>
    <row r="62" spans="1:16" ht="21.6" customHeight="1" x14ac:dyDescent="0.25">
      <c r="A62" s="273" t="s">
        <v>480</v>
      </c>
      <c r="F62" s="725"/>
      <c r="G62" s="414" t="s">
        <v>361</v>
      </c>
      <c r="H62" s="449" t="s">
        <v>493</v>
      </c>
      <c r="I62" s="449" t="s">
        <v>493</v>
      </c>
      <c r="J62" s="722"/>
      <c r="K62" s="459" t="s">
        <v>375</v>
      </c>
      <c r="L62" s="460" t="s">
        <v>17</v>
      </c>
      <c r="M62" s="461">
        <v>10</v>
      </c>
      <c r="N62" s="453">
        <v>0</v>
      </c>
      <c r="O62" s="462">
        <f t="shared" si="4"/>
        <v>10</v>
      </c>
      <c r="P62" s="455">
        <v>0</v>
      </c>
    </row>
    <row r="63" spans="1:16" ht="22.9" customHeight="1" thickBot="1" x14ac:dyDescent="0.3">
      <c r="F63" s="725"/>
      <c r="G63" s="414" t="s">
        <v>361</v>
      </c>
      <c r="H63" s="449" t="s">
        <v>493</v>
      </c>
      <c r="I63" s="449" t="s">
        <v>493</v>
      </c>
      <c r="J63" s="722"/>
      <c r="K63" s="459" t="s">
        <v>255</v>
      </c>
      <c r="L63" s="460" t="s">
        <v>226</v>
      </c>
      <c r="M63" s="463">
        <v>19.02</v>
      </c>
      <c r="N63" s="453">
        <v>0</v>
      </c>
      <c r="O63" s="454">
        <f t="shared" si="4"/>
        <v>19.02</v>
      </c>
      <c r="P63" s="455">
        <v>0</v>
      </c>
    </row>
    <row r="64" spans="1:16" ht="19.899999999999999" customHeight="1" thickBot="1" x14ac:dyDescent="0.3">
      <c r="A64" s="259" t="s">
        <v>360</v>
      </c>
      <c r="B64" s="266" t="s">
        <v>385</v>
      </c>
      <c r="C64" s="285" t="s">
        <v>428</v>
      </c>
      <c r="D64" s="269" t="s">
        <v>361</v>
      </c>
      <c r="E64" s="425"/>
      <c r="F64" s="725"/>
      <c r="G64" s="414" t="s">
        <v>361</v>
      </c>
      <c r="H64" s="449" t="s">
        <v>493</v>
      </c>
      <c r="I64" s="449" t="s">
        <v>493</v>
      </c>
      <c r="J64" s="723"/>
      <c r="K64" s="464" t="s">
        <v>381</v>
      </c>
      <c r="L64" s="465" t="s">
        <v>9</v>
      </c>
      <c r="M64" s="466">
        <v>15</v>
      </c>
      <c r="N64" s="453">
        <v>0</v>
      </c>
      <c r="O64" s="462">
        <f t="shared" si="4"/>
        <v>15</v>
      </c>
      <c r="P64" s="455">
        <v>0</v>
      </c>
    </row>
    <row r="65" spans="1:16" ht="15.75" thickBot="1" x14ac:dyDescent="0.3">
      <c r="A65" s="260" t="s">
        <v>438</v>
      </c>
      <c r="B65" s="280" t="s">
        <v>444</v>
      </c>
      <c r="C65" s="267" t="s">
        <v>448</v>
      </c>
      <c r="D65" s="260" t="s">
        <v>438</v>
      </c>
      <c r="E65" s="244"/>
      <c r="F65" s="725"/>
      <c r="G65" s="423" t="s">
        <v>414</v>
      </c>
      <c r="H65" s="414" t="s">
        <v>361</v>
      </c>
      <c r="I65" s="414" t="s">
        <v>361</v>
      </c>
      <c r="J65" s="445" t="s">
        <v>383</v>
      </c>
      <c r="K65" s="421" t="s">
        <v>382</v>
      </c>
      <c r="L65" s="441" t="s">
        <v>128</v>
      </c>
      <c r="M65" s="444">
        <v>2.38</v>
      </c>
      <c r="N65" s="443">
        <f t="shared" ref="N65" si="6">L65*M65</f>
        <v>190.39999999999998</v>
      </c>
      <c r="O65" s="440">
        <f t="shared" si="4"/>
        <v>2.38</v>
      </c>
      <c r="P65" s="435">
        <f t="shared" si="5"/>
        <v>190.39999999999998</v>
      </c>
    </row>
    <row r="66" spans="1:16" x14ac:dyDescent="0.25">
      <c r="A66" s="275" t="s">
        <v>470</v>
      </c>
      <c r="B66" s="281" t="s">
        <v>460</v>
      </c>
      <c r="C66" s="261" t="s">
        <v>449</v>
      </c>
      <c r="D66" s="261" t="s">
        <v>521</v>
      </c>
      <c r="E66" s="261"/>
      <c r="F66" s="725"/>
      <c r="G66" s="424" t="s">
        <v>360</v>
      </c>
      <c r="H66" s="424" t="s">
        <v>360</v>
      </c>
      <c r="I66" s="424" t="s">
        <v>360</v>
      </c>
      <c r="J66" s="417" t="s">
        <v>288</v>
      </c>
      <c r="K66" s="450"/>
      <c r="L66" s="451"/>
      <c r="M66" s="452"/>
      <c r="N66" s="453"/>
      <c r="O66" s="454"/>
      <c r="P66" s="455"/>
    </row>
    <row r="67" spans="1:16" ht="15.75" thickBot="1" x14ac:dyDescent="0.3">
      <c r="A67" s="261" t="s">
        <v>439</v>
      </c>
      <c r="B67" s="268" t="s">
        <v>450</v>
      </c>
      <c r="C67" s="261" t="s">
        <v>461</v>
      </c>
      <c r="D67" s="261" t="s">
        <v>93</v>
      </c>
      <c r="E67" s="261"/>
      <c r="F67" s="725"/>
      <c r="G67" s="424" t="s">
        <v>360</v>
      </c>
      <c r="H67" s="424" t="s">
        <v>360</v>
      </c>
      <c r="I67" s="424" t="s">
        <v>360</v>
      </c>
      <c r="J67" s="420" t="s">
        <v>289</v>
      </c>
      <c r="K67" s="450"/>
      <c r="L67" s="451"/>
      <c r="M67" s="452"/>
      <c r="N67" s="453"/>
      <c r="O67" s="454"/>
      <c r="P67" s="455"/>
    </row>
    <row r="68" spans="1:16" ht="15.75" thickBot="1" x14ac:dyDescent="0.3">
      <c r="A68" s="261" t="s">
        <v>331</v>
      </c>
      <c r="B68" s="261" t="s">
        <v>301</v>
      </c>
      <c r="C68" s="261" t="s">
        <v>462</v>
      </c>
      <c r="D68" s="261" t="s">
        <v>456</v>
      </c>
      <c r="E68" s="261"/>
      <c r="F68" s="725"/>
      <c r="G68" s="424" t="s">
        <v>360</v>
      </c>
      <c r="H68" s="424" t="s">
        <v>360</v>
      </c>
      <c r="I68" s="424" t="s">
        <v>360</v>
      </c>
      <c r="J68" s="411" t="s">
        <v>292</v>
      </c>
      <c r="K68" s="450"/>
      <c r="L68" s="451"/>
      <c r="M68" s="452"/>
      <c r="N68" s="453"/>
      <c r="O68" s="454"/>
      <c r="P68" s="455"/>
    </row>
    <row r="69" spans="1:16" ht="15.75" thickBot="1" x14ac:dyDescent="0.3">
      <c r="A69" s="261" t="s">
        <v>440</v>
      </c>
      <c r="B69" s="261" t="s">
        <v>300</v>
      </c>
      <c r="C69" s="261" t="s">
        <v>463</v>
      </c>
      <c r="D69" s="262" t="s">
        <v>457</v>
      </c>
      <c r="E69" s="261"/>
      <c r="F69" s="725"/>
      <c r="G69" s="446" t="s">
        <v>360</v>
      </c>
      <c r="H69" s="446" t="s">
        <v>360</v>
      </c>
      <c r="I69" s="446" t="s">
        <v>360</v>
      </c>
      <c r="J69" s="411" t="s">
        <v>290</v>
      </c>
      <c r="K69" s="467"/>
      <c r="L69" s="468"/>
      <c r="M69" s="469"/>
      <c r="N69" s="470"/>
      <c r="O69" s="471"/>
      <c r="P69" s="472"/>
    </row>
    <row r="70" spans="1:16" ht="15.75" thickBot="1" x14ac:dyDescent="0.3">
      <c r="A70" s="261" t="s">
        <v>217</v>
      </c>
      <c r="B70" s="261" t="s">
        <v>299</v>
      </c>
      <c r="C70" s="261" t="s">
        <v>439</v>
      </c>
      <c r="D70" s="270" t="s">
        <v>444</v>
      </c>
      <c r="E70" s="426"/>
      <c r="G70" s="447"/>
      <c r="H70" s="447"/>
      <c r="I70" s="447"/>
      <c r="J70" s="447"/>
      <c r="K70" s="447"/>
      <c r="L70" s="447"/>
      <c r="M70" s="447"/>
      <c r="N70" s="448">
        <f>SUM(N49:N69)</f>
        <v>7624.5999999999995</v>
      </c>
      <c r="O70" s="447"/>
      <c r="P70" s="448">
        <f>SUM(P49:P69)</f>
        <v>7624.5999999999995</v>
      </c>
    </row>
    <row r="71" spans="1:16" ht="22.5" x14ac:dyDescent="0.25">
      <c r="A71" s="261" t="s">
        <v>441</v>
      </c>
      <c r="B71" s="261" t="s">
        <v>451</v>
      </c>
      <c r="C71" s="261" t="s">
        <v>217</v>
      </c>
      <c r="D71" s="261" t="s">
        <v>458</v>
      </c>
      <c r="E71" s="257"/>
      <c r="F71" s="407" t="s">
        <v>491</v>
      </c>
      <c r="G71" s="473" t="s">
        <v>494</v>
      </c>
    </row>
    <row r="72" spans="1:16" x14ac:dyDescent="0.25">
      <c r="A72" s="261" t="s">
        <v>442</v>
      </c>
      <c r="B72" s="261" t="s">
        <v>454</v>
      </c>
      <c r="C72" s="262" t="s">
        <v>464</v>
      </c>
      <c r="D72" s="261" t="s">
        <v>459</v>
      </c>
      <c r="E72" s="257"/>
    </row>
    <row r="73" spans="1:16" x14ac:dyDescent="0.25">
      <c r="A73" s="262" t="s">
        <v>443</v>
      </c>
      <c r="B73" s="637" t="s">
        <v>452</v>
      </c>
      <c r="C73" s="258" t="s">
        <v>447</v>
      </c>
      <c r="D73" s="271" t="s">
        <v>450</v>
      </c>
      <c r="E73" s="427"/>
    </row>
    <row r="74" spans="1:16" ht="15.75" thickBot="1" x14ac:dyDescent="0.3">
      <c r="A74" s="263" t="s">
        <v>444</v>
      </c>
      <c r="B74" s="261" t="s">
        <v>453</v>
      </c>
      <c r="C74" s="257" t="s">
        <v>481</v>
      </c>
      <c r="D74" s="261" t="s">
        <v>29</v>
      </c>
      <c r="E74" s="257"/>
    </row>
    <row r="75" spans="1:16" ht="18.75" customHeight="1" thickBot="1" x14ac:dyDescent="0.3">
      <c r="A75" s="261" t="s">
        <v>445</v>
      </c>
      <c r="B75" s="262" t="s">
        <v>294</v>
      </c>
      <c r="C75" s="638" t="s">
        <v>482</v>
      </c>
      <c r="D75" s="261" t="s">
        <v>465</v>
      </c>
      <c r="E75" s="257"/>
      <c r="G75" s="243" t="s">
        <v>426</v>
      </c>
      <c r="H75" s="716" t="s">
        <v>427</v>
      </c>
      <c r="I75" s="716"/>
      <c r="J75" s="242"/>
      <c r="K75" s="242"/>
      <c r="L75" s="242"/>
      <c r="M75" s="707" t="s">
        <v>435</v>
      </c>
      <c r="N75" s="708"/>
      <c r="O75" s="698" t="s">
        <v>434</v>
      </c>
      <c r="P75" s="699"/>
    </row>
    <row r="76" spans="1:16" ht="28.5" customHeight="1" thickBot="1" x14ac:dyDescent="0.3">
      <c r="A76" s="261" t="s">
        <v>292</v>
      </c>
      <c r="C76" s="634" t="s">
        <v>520</v>
      </c>
      <c r="D76" s="635" t="s">
        <v>522</v>
      </c>
      <c r="E76" s="428"/>
      <c r="F76" s="410"/>
      <c r="G76" s="225" t="s">
        <v>425</v>
      </c>
      <c r="H76" s="225" t="s">
        <v>415</v>
      </c>
      <c r="I76" s="226" t="s">
        <v>416</v>
      </c>
      <c r="J76" s="308"/>
      <c r="K76" s="391" t="s">
        <v>10</v>
      </c>
      <c r="L76" s="291" t="s">
        <v>483</v>
      </c>
      <c r="M76" s="304" t="s">
        <v>3</v>
      </c>
      <c r="N76" s="305" t="s">
        <v>4</v>
      </c>
      <c r="O76" s="306" t="s">
        <v>3</v>
      </c>
      <c r="P76" s="307" t="s">
        <v>4</v>
      </c>
    </row>
    <row r="77" spans="1:16" ht="19.5" customHeight="1" thickBot="1" x14ac:dyDescent="0.3">
      <c r="A77" s="261" t="s">
        <v>471</v>
      </c>
      <c r="C77" s="256"/>
      <c r="D77" s="283" t="s">
        <v>303</v>
      </c>
      <c r="E77" s="428"/>
      <c r="F77" s="712" t="s">
        <v>13</v>
      </c>
      <c r="G77" s="475" t="s">
        <v>361</v>
      </c>
      <c r="H77" s="475" t="s">
        <v>361</v>
      </c>
      <c r="I77" s="476" t="s">
        <v>428</v>
      </c>
      <c r="J77" s="709" t="s">
        <v>11</v>
      </c>
      <c r="K77" s="477" t="s">
        <v>387</v>
      </c>
      <c r="L77" s="491" t="s">
        <v>128</v>
      </c>
      <c r="M77" s="492">
        <v>6.35</v>
      </c>
      <c r="N77" s="493">
        <f t="shared" ref="N77:N91" si="7">L77*M77</f>
        <v>508</v>
      </c>
      <c r="O77" s="494">
        <f t="shared" ref="O77:O91" si="8">M77</f>
        <v>6.35</v>
      </c>
      <c r="P77" s="495">
        <v>0</v>
      </c>
    </row>
    <row r="78" spans="1:16" x14ac:dyDescent="0.25">
      <c r="A78" s="276" t="s">
        <v>460</v>
      </c>
      <c r="D78" s="261" t="s">
        <v>466</v>
      </c>
      <c r="E78" s="428"/>
      <c r="F78" s="688"/>
      <c r="G78" s="478" t="s">
        <v>361</v>
      </c>
      <c r="H78" s="478" t="s">
        <v>361</v>
      </c>
      <c r="I78" s="479" t="s">
        <v>428</v>
      </c>
      <c r="J78" s="710"/>
      <c r="K78" s="419" t="s">
        <v>432</v>
      </c>
      <c r="L78" s="289" t="s">
        <v>17</v>
      </c>
      <c r="M78" s="496">
        <v>1.46</v>
      </c>
      <c r="N78" s="497">
        <f t="shared" si="7"/>
        <v>58.4</v>
      </c>
      <c r="O78" s="494">
        <f t="shared" si="8"/>
        <v>1.46</v>
      </c>
      <c r="P78" s="495">
        <v>0</v>
      </c>
    </row>
    <row r="79" spans="1:16" ht="15.75" thickBot="1" x14ac:dyDescent="0.3">
      <c r="D79" s="264" t="s">
        <v>447</v>
      </c>
      <c r="E79" s="257"/>
      <c r="F79" s="688"/>
      <c r="G79" s="478" t="s">
        <v>361</v>
      </c>
      <c r="H79" s="478" t="s">
        <v>361</v>
      </c>
      <c r="I79" s="479" t="s">
        <v>428</v>
      </c>
      <c r="J79" s="711"/>
      <c r="K79" s="482" t="s">
        <v>76</v>
      </c>
      <c r="L79" s="289" t="s">
        <v>128</v>
      </c>
      <c r="M79" s="498">
        <v>3</v>
      </c>
      <c r="N79" s="497">
        <f t="shared" si="7"/>
        <v>240</v>
      </c>
      <c r="O79" s="499">
        <f t="shared" si="8"/>
        <v>3</v>
      </c>
      <c r="P79" s="495">
        <v>0</v>
      </c>
    </row>
    <row r="80" spans="1:16" x14ac:dyDescent="0.25">
      <c r="D80" s="261" t="s">
        <v>523</v>
      </c>
      <c r="E80" s="429"/>
      <c r="F80" s="688"/>
      <c r="G80" s="414" t="s">
        <v>361</v>
      </c>
      <c r="H80" s="414" t="s">
        <v>361</v>
      </c>
      <c r="I80" s="479" t="s">
        <v>428</v>
      </c>
      <c r="J80" s="709" t="s">
        <v>266</v>
      </c>
      <c r="K80" s="482" t="s">
        <v>367</v>
      </c>
      <c r="L80" s="289" t="s">
        <v>128</v>
      </c>
      <c r="M80" s="496">
        <v>15.06</v>
      </c>
      <c r="N80" s="497">
        <f t="shared" si="7"/>
        <v>1204.8</v>
      </c>
      <c r="O80" s="494">
        <f t="shared" si="8"/>
        <v>15.06</v>
      </c>
      <c r="P80" s="495">
        <v>0</v>
      </c>
    </row>
    <row r="81" spans="1:16" ht="14.25" customHeight="1" x14ac:dyDescent="0.25">
      <c r="A81" s="147" t="s">
        <v>526</v>
      </c>
      <c r="D81" s="261" t="s">
        <v>164</v>
      </c>
      <c r="E81" s="430"/>
      <c r="F81" s="688"/>
      <c r="G81" s="414" t="s">
        <v>361</v>
      </c>
      <c r="H81" s="414" t="s">
        <v>361</v>
      </c>
      <c r="I81" s="479" t="s">
        <v>428</v>
      </c>
      <c r="J81" s="710"/>
      <c r="K81" s="482" t="s">
        <v>388</v>
      </c>
      <c r="L81" s="289" t="s">
        <v>128</v>
      </c>
      <c r="M81" s="498">
        <v>15</v>
      </c>
      <c r="N81" s="497">
        <f t="shared" si="7"/>
        <v>1200</v>
      </c>
      <c r="O81" s="499">
        <f t="shared" si="8"/>
        <v>15</v>
      </c>
      <c r="P81" s="495">
        <v>0</v>
      </c>
    </row>
    <row r="82" spans="1:16" ht="17.25" customHeight="1" thickBot="1" x14ac:dyDescent="0.3">
      <c r="A82" s="147" t="s">
        <v>527</v>
      </c>
      <c r="D82" s="261" t="s">
        <v>524</v>
      </c>
      <c r="F82" s="688"/>
      <c r="G82" s="414" t="s">
        <v>361</v>
      </c>
      <c r="H82" s="414" t="s">
        <v>361</v>
      </c>
      <c r="I82" s="479" t="s">
        <v>428</v>
      </c>
      <c r="J82" s="711"/>
      <c r="K82" s="482" t="s">
        <v>386</v>
      </c>
      <c r="L82" s="289" t="s">
        <v>430</v>
      </c>
      <c r="M82" s="498">
        <v>2</v>
      </c>
      <c r="N82" s="497">
        <f t="shared" si="7"/>
        <v>240</v>
      </c>
      <c r="O82" s="499">
        <f t="shared" si="8"/>
        <v>2</v>
      </c>
      <c r="P82" s="495">
        <v>0</v>
      </c>
    </row>
    <row r="83" spans="1:16" ht="12.75" customHeight="1" thickBot="1" x14ac:dyDescent="0.3">
      <c r="D83" s="261" t="s">
        <v>131</v>
      </c>
      <c r="F83" s="688"/>
      <c r="G83" s="483" t="s">
        <v>385</v>
      </c>
      <c r="H83" s="483" t="s">
        <v>385</v>
      </c>
      <c r="I83" s="479" t="s">
        <v>428</v>
      </c>
      <c r="J83" s="474" t="s">
        <v>384</v>
      </c>
      <c r="K83" s="482"/>
      <c r="L83" s="509"/>
      <c r="M83" s="510"/>
      <c r="N83" s="511"/>
      <c r="O83" s="512"/>
      <c r="P83" s="513"/>
    </row>
    <row r="84" spans="1:16" ht="15.75" thickBot="1" x14ac:dyDescent="0.3">
      <c r="D84" s="636" t="s">
        <v>525</v>
      </c>
      <c r="F84" s="688"/>
      <c r="G84" s="414" t="s">
        <v>361</v>
      </c>
      <c r="H84" s="414" t="s">
        <v>361</v>
      </c>
      <c r="I84" s="479" t="s">
        <v>428</v>
      </c>
      <c r="J84" s="484" t="s">
        <v>221</v>
      </c>
      <c r="K84" s="415" t="s">
        <v>390</v>
      </c>
      <c r="L84" s="289" t="s">
        <v>128</v>
      </c>
      <c r="M84" s="496">
        <v>22.78</v>
      </c>
      <c r="N84" s="497">
        <f t="shared" si="7"/>
        <v>1822.4</v>
      </c>
      <c r="O84" s="494">
        <f t="shared" si="8"/>
        <v>22.78</v>
      </c>
      <c r="P84" s="495">
        <v>0</v>
      </c>
    </row>
    <row r="85" spans="1:16" x14ac:dyDescent="0.25">
      <c r="F85" s="688"/>
      <c r="G85" s="414" t="s">
        <v>361</v>
      </c>
      <c r="H85" s="414" t="s">
        <v>361</v>
      </c>
      <c r="I85" s="479" t="s">
        <v>428</v>
      </c>
      <c r="J85" s="480" t="s">
        <v>222</v>
      </c>
      <c r="K85" s="415" t="s">
        <v>389</v>
      </c>
      <c r="L85" s="289" t="s">
        <v>430</v>
      </c>
      <c r="M85" s="498">
        <v>2</v>
      </c>
      <c r="N85" s="497">
        <f t="shared" si="7"/>
        <v>240</v>
      </c>
      <c r="O85" s="499">
        <f t="shared" si="8"/>
        <v>2</v>
      </c>
      <c r="P85" s="495">
        <v>0</v>
      </c>
    </row>
    <row r="86" spans="1:16" ht="26.25" thickBot="1" x14ac:dyDescent="0.3">
      <c r="F86" s="688"/>
      <c r="G86" s="414" t="s">
        <v>361</v>
      </c>
      <c r="H86" s="414" t="s">
        <v>361</v>
      </c>
      <c r="I86" s="479" t="s">
        <v>428</v>
      </c>
      <c r="J86" s="481" t="s">
        <v>223</v>
      </c>
      <c r="K86" s="419" t="s">
        <v>391</v>
      </c>
      <c r="L86" s="289" t="s">
        <v>128</v>
      </c>
      <c r="M86" s="496">
        <v>29.12</v>
      </c>
      <c r="N86" s="497">
        <f t="shared" si="7"/>
        <v>2329.6</v>
      </c>
      <c r="O86" s="494">
        <f t="shared" si="8"/>
        <v>29.12</v>
      </c>
      <c r="P86" s="495">
        <v>0</v>
      </c>
    </row>
    <row r="87" spans="1:16" x14ac:dyDescent="0.25">
      <c r="F87" s="688"/>
      <c r="G87" s="414" t="s">
        <v>361</v>
      </c>
      <c r="H87" s="414" t="s">
        <v>361</v>
      </c>
      <c r="I87" s="479" t="s">
        <v>428</v>
      </c>
      <c r="J87" s="485" t="s">
        <v>105</v>
      </c>
      <c r="K87" s="415" t="s">
        <v>390</v>
      </c>
      <c r="L87" s="500" t="s">
        <v>128</v>
      </c>
      <c r="M87" s="501">
        <v>8.1199999999999992</v>
      </c>
      <c r="N87" s="502">
        <f t="shared" si="7"/>
        <v>649.59999999999991</v>
      </c>
      <c r="O87" s="494">
        <f t="shared" si="8"/>
        <v>8.1199999999999992</v>
      </c>
      <c r="P87" s="495">
        <v>0</v>
      </c>
    </row>
    <row r="88" spans="1:16" x14ac:dyDescent="0.25">
      <c r="F88" s="688"/>
      <c r="G88" s="414" t="s">
        <v>361</v>
      </c>
      <c r="H88" s="414" t="s">
        <v>361</v>
      </c>
      <c r="I88" s="479" t="s">
        <v>428</v>
      </c>
      <c r="J88" s="480" t="s">
        <v>257</v>
      </c>
      <c r="K88" s="415" t="s">
        <v>389</v>
      </c>
      <c r="L88" s="289" t="s">
        <v>430</v>
      </c>
      <c r="M88" s="498">
        <v>2</v>
      </c>
      <c r="N88" s="497">
        <f t="shared" si="7"/>
        <v>240</v>
      </c>
      <c r="O88" s="499">
        <f t="shared" si="8"/>
        <v>2</v>
      </c>
      <c r="P88" s="495">
        <v>0</v>
      </c>
    </row>
    <row r="89" spans="1:16" ht="15.75" thickBot="1" x14ac:dyDescent="0.3">
      <c r="F89" s="688"/>
      <c r="G89" s="478" t="s">
        <v>361</v>
      </c>
      <c r="H89" s="478" t="s">
        <v>361</v>
      </c>
      <c r="I89" s="479" t="s">
        <v>428</v>
      </c>
      <c r="J89" s="486"/>
      <c r="K89" s="416" t="s">
        <v>247</v>
      </c>
      <c r="L89" s="503" t="s">
        <v>128</v>
      </c>
      <c r="M89" s="496">
        <v>4.88</v>
      </c>
      <c r="N89" s="497">
        <f t="shared" si="7"/>
        <v>390.4</v>
      </c>
      <c r="O89" s="494">
        <f t="shared" si="8"/>
        <v>4.88</v>
      </c>
      <c r="P89" s="495">
        <v>0</v>
      </c>
    </row>
    <row r="90" spans="1:16" ht="15.75" thickBot="1" x14ac:dyDescent="0.3">
      <c r="F90" s="688"/>
      <c r="G90" s="487" t="s">
        <v>361</v>
      </c>
      <c r="H90" s="414" t="s">
        <v>361</v>
      </c>
      <c r="I90" s="479" t="s">
        <v>428</v>
      </c>
      <c r="J90" s="488" t="s">
        <v>217</v>
      </c>
      <c r="K90" s="489" t="s">
        <v>377</v>
      </c>
      <c r="L90" s="503" t="s">
        <v>128</v>
      </c>
      <c r="M90" s="496">
        <v>5.78</v>
      </c>
      <c r="N90" s="497">
        <f t="shared" si="7"/>
        <v>462.40000000000003</v>
      </c>
      <c r="O90" s="494">
        <f t="shared" si="8"/>
        <v>5.78</v>
      </c>
      <c r="P90" s="495">
        <v>0</v>
      </c>
    </row>
    <row r="91" spans="1:16" ht="15.75" thickBot="1" x14ac:dyDescent="0.3">
      <c r="F91" s="689"/>
      <c r="G91" s="506" t="s">
        <v>361</v>
      </c>
      <c r="H91" s="490" t="s">
        <v>361</v>
      </c>
      <c r="I91" s="507" t="s">
        <v>428</v>
      </c>
      <c r="J91" s="508" t="s">
        <v>392</v>
      </c>
      <c r="K91" s="489" t="s">
        <v>393</v>
      </c>
      <c r="L91" s="503" t="s">
        <v>17</v>
      </c>
      <c r="M91" s="498">
        <v>5</v>
      </c>
      <c r="N91" s="497">
        <f t="shared" si="7"/>
        <v>200</v>
      </c>
      <c r="O91" s="499">
        <f t="shared" si="8"/>
        <v>5</v>
      </c>
      <c r="P91" s="495">
        <v>0</v>
      </c>
    </row>
    <row r="92" spans="1:16" x14ac:dyDescent="0.25">
      <c r="N92" s="505">
        <f>SUM(N77:N91)</f>
        <v>9785.6</v>
      </c>
      <c r="P92" s="504">
        <f>SUM(P77:P91)</f>
        <v>0</v>
      </c>
    </row>
    <row r="93" spans="1:16" ht="37.15" customHeight="1" x14ac:dyDescent="0.25">
      <c r="F93" s="408" t="s">
        <v>491</v>
      </c>
      <c r="G93" s="713" t="s">
        <v>514</v>
      </c>
      <c r="H93" s="714"/>
      <c r="I93" s="714"/>
      <c r="J93" s="714"/>
      <c r="K93" s="714"/>
      <c r="L93" s="714"/>
      <c r="M93" s="714"/>
    </row>
    <row r="94" spans="1:16" ht="6.6" customHeight="1" x14ac:dyDescent="0.25"/>
    <row r="95" spans="1:16" ht="25.5" x14ac:dyDescent="0.25">
      <c r="F95" s="408" t="s">
        <v>491</v>
      </c>
      <c r="G95" s="715" t="s">
        <v>495</v>
      </c>
      <c r="H95" s="695"/>
      <c r="I95" s="695"/>
      <c r="J95" s="695"/>
      <c r="K95" s="695"/>
      <c r="L95" s="695"/>
      <c r="M95" s="695"/>
    </row>
    <row r="97" spans="6:16" ht="15.75" thickBot="1" x14ac:dyDescent="0.3"/>
    <row r="98" spans="6:16" ht="16.149999999999999" customHeight="1" thickBot="1" x14ac:dyDescent="0.3">
      <c r="G98" s="536" t="s">
        <v>426</v>
      </c>
      <c r="H98" s="706" t="s">
        <v>427</v>
      </c>
      <c r="I98" s="706"/>
      <c r="J98" s="242"/>
      <c r="K98" s="242"/>
      <c r="L98" s="242"/>
      <c r="M98" s="707" t="s">
        <v>435</v>
      </c>
      <c r="N98" s="708"/>
      <c r="O98" s="698" t="s">
        <v>434</v>
      </c>
      <c r="P98" s="699"/>
    </row>
    <row r="99" spans="6:16" ht="25.9" customHeight="1" thickBot="1" x14ac:dyDescent="0.3">
      <c r="F99" s="410"/>
      <c r="G99" s="552" t="s">
        <v>425</v>
      </c>
      <c r="H99" s="552" t="s">
        <v>415</v>
      </c>
      <c r="I99" s="553" t="s">
        <v>416</v>
      </c>
      <c r="J99" s="308"/>
      <c r="K99" s="391" t="s">
        <v>10</v>
      </c>
      <c r="L99" s="291" t="s">
        <v>483</v>
      </c>
      <c r="M99" s="304" t="s">
        <v>3</v>
      </c>
      <c r="N99" s="305" t="s">
        <v>4</v>
      </c>
      <c r="O99" s="306" t="s">
        <v>3</v>
      </c>
      <c r="P99" s="307" t="s">
        <v>4</v>
      </c>
    </row>
    <row r="100" spans="6:16" x14ac:dyDescent="0.25">
      <c r="F100" s="705" t="s">
        <v>14</v>
      </c>
      <c r="G100" s="515" t="s">
        <v>402</v>
      </c>
      <c r="H100" s="516" t="s">
        <v>361</v>
      </c>
      <c r="I100" s="516" t="s">
        <v>361</v>
      </c>
      <c r="J100" s="700" t="s">
        <v>302</v>
      </c>
      <c r="K100" s="489" t="s">
        <v>377</v>
      </c>
      <c r="L100" s="503" t="s">
        <v>17</v>
      </c>
      <c r="M100" s="496">
        <v>22.78</v>
      </c>
      <c r="N100" s="497">
        <f t="shared" ref="N100:N124" si="9">L100*M100</f>
        <v>911.2</v>
      </c>
      <c r="O100" s="494">
        <f t="shared" ref="O100:O109" si="10">M100</f>
        <v>22.78</v>
      </c>
      <c r="P100" s="495">
        <f t="shared" ref="P100:P109" si="11">L100*O100</f>
        <v>911.2</v>
      </c>
    </row>
    <row r="101" spans="6:16" x14ac:dyDescent="0.25">
      <c r="F101" s="688"/>
      <c r="G101" s="517" t="s">
        <v>402</v>
      </c>
      <c r="H101" s="487" t="s">
        <v>361</v>
      </c>
      <c r="I101" s="487" t="s">
        <v>361</v>
      </c>
      <c r="J101" s="701"/>
      <c r="K101" s="489" t="s">
        <v>389</v>
      </c>
      <c r="L101" s="503" t="s">
        <v>17</v>
      </c>
      <c r="M101" s="498">
        <v>2</v>
      </c>
      <c r="N101" s="497">
        <f t="shared" si="9"/>
        <v>80</v>
      </c>
      <c r="O101" s="499">
        <f t="shared" si="10"/>
        <v>2</v>
      </c>
      <c r="P101" s="495">
        <f t="shared" si="11"/>
        <v>80</v>
      </c>
    </row>
    <row r="102" spans="6:16" ht="15.75" thickBot="1" x14ac:dyDescent="0.3">
      <c r="F102" s="688"/>
      <c r="G102" s="517" t="s">
        <v>402</v>
      </c>
      <c r="H102" s="487" t="s">
        <v>361</v>
      </c>
      <c r="I102" s="487" t="s">
        <v>361</v>
      </c>
      <c r="J102" s="702"/>
      <c r="K102" s="489" t="s">
        <v>394</v>
      </c>
      <c r="L102" s="503" t="s">
        <v>17</v>
      </c>
      <c r="M102" s="496">
        <v>29.12</v>
      </c>
      <c r="N102" s="497">
        <f t="shared" si="9"/>
        <v>1164.8</v>
      </c>
      <c r="O102" s="494">
        <f t="shared" si="10"/>
        <v>29.12</v>
      </c>
      <c r="P102" s="495">
        <f t="shared" si="11"/>
        <v>1164.8</v>
      </c>
    </row>
    <row r="103" spans="6:16" ht="15.75" thickBot="1" x14ac:dyDescent="0.3">
      <c r="F103" s="688"/>
      <c r="G103" s="518" t="s">
        <v>385</v>
      </c>
      <c r="H103" s="487" t="s">
        <v>361</v>
      </c>
      <c r="I103" s="487" t="s">
        <v>361</v>
      </c>
      <c r="J103" s="519" t="s">
        <v>303</v>
      </c>
      <c r="K103" s="489" t="s">
        <v>395</v>
      </c>
      <c r="L103" s="503" t="s">
        <v>128</v>
      </c>
      <c r="M103" s="498">
        <v>32</v>
      </c>
      <c r="N103" s="497">
        <f t="shared" si="9"/>
        <v>2560</v>
      </c>
      <c r="O103" s="499">
        <f t="shared" si="10"/>
        <v>32</v>
      </c>
      <c r="P103" s="495">
        <f t="shared" si="11"/>
        <v>2560</v>
      </c>
    </row>
    <row r="104" spans="6:16" ht="15.75" thickBot="1" x14ac:dyDescent="0.3">
      <c r="F104" s="688"/>
      <c r="G104" s="520" t="s">
        <v>385</v>
      </c>
      <c r="H104" s="483" t="s">
        <v>385</v>
      </c>
      <c r="I104" s="483" t="s">
        <v>385</v>
      </c>
      <c r="J104" s="521" t="s">
        <v>301</v>
      </c>
      <c r="K104" s="489"/>
      <c r="L104" s="503"/>
      <c r="M104" s="496"/>
      <c r="N104" s="497"/>
      <c r="O104" s="494"/>
      <c r="P104" s="495"/>
    </row>
    <row r="105" spans="6:16" x14ac:dyDescent="0.25">
      <c r="F105" s="688"/>
      <c r="G105" s="487" t="s">
        <v>361</v>
      </c>
      <c r="H105" s="487" t="s">
        <v>361</v>
      </c>
      <c r="I105" s="487" t="s">
        <v>361</v>
      </c>
      <c r="J105" s="522" t="s">
        <v>28</v>
      </c>
      <c r="K105" s="523" t="s">
        <v>503</v>
      </c>
      <c r="L105" s="289" t="s">
        <v>128</v>
      </c>
      <c r="M105" s="496">
        <v>11.85</v>
      </c>
      <c r="N105" s="497">
        <f t="shared" si="9"/>
        <v>948</v>
      </c>
      <c r="O105" s="494">
        <f t="shared" si="10"/>
        <v>11.85</v>
      </c>
      <c r="P105" s="495">
        <f t="shared" si="11"/>
        <v>948</v>
      </c>
    </row>
    <row r="106" spans="6:16" ht="25.5" x14ac:dyDescent="0.25">
      <c r="F106" s="688"/>
      <c r="G106" s="487" t="s">
        <v>361</v>
      </c>
      <c r="H106" s="487" t="s">
        <v>361</v>
      </c>
      <c r="I106" s="487" t="s">
        <v>361</v>
      </c>
      <c r="J106" s="524"/>
      <c r="K106" s="525" t="s">
        <v>107</v>
      </c>
      <c r="L106" s="289" t="s">
        <v>17</v>
      </c>
      <c r="M106" s="496">
        <v>5.65</v>
      </c>
      <c r="N106" s="497">
        <f t="shared" si="9"/>
        <v>226</v>
      </c>
      <c r="O106" s="494">
        <f t="shared" si="10"/>
        <v>5.65</v>
      </c>
      <c r="P106" s="495">
        <f t="shared" si="11"/>
        <v>226</v>
      </c>
    </row>
    <row r="107" spans="6:16" x14ac:dyDescent="0.25">
      <c r="F107" s="688"/>
      <c r="G107" s="487" t="s">
        <v>361</v>
      </c>
      <c r="H107" s="487" t="s">
        <v>361</v>
      </c>
      <c r="I107" s="487" t="s">
        <v>361</v>
      </c>
      <c r="J107" s="524"/>
      <c r="K107" s="415" t="s">
        <v>258</v>
      </c>
      <c r="L107" s="289" t="s">
        <v>128</v>
      </c>
      <c r="M107" s="496">
        <v>34.57</v>
      </c>
      <c r="N107" s="497">
        <f t="shared" si="9"/>
        <v>2765.6</v>
      </c>
      <c r="O107" s="494">
        <f t="shared" si="10"/>
        <v>34.57</v>
      </c>
      <c r="P107" s="495">
        <f t="shared" si="11"/>
        <v>2765.6</v>
      </c>
    </row>
    <row r="108" spans="6:16" ht="38.25" x14ac:dyDescent="0.25">
      <c r="F108" s="688"/>
      <c r="G108" s="487" t="s">
        <v>361</v>
      </c>
      <c r="H108" s="487" t="s">
        <v>361</v>
      </c>
      <c r="I108" s="487" t="s">
        <v>361</v>
      </c>
      <c r="J108" s="526"/>
      <c r="K108" s="527" t="s">
        <v>496</v>
      </c>
      <c r="L108" s="289" t="s">
        <v>430</v>
      </c>
      <c r="M108" s="498">
        <v>3.3</v>
      </c>
      <c r="N108" s="497">
        <f t="shared" si="9"/>
        <v>396</v>
      </c>
      <c r="O108" s="499">
        <f t="shared" si="10"/>
        <v>3.3</v>
      </c>
      <c r="P108" s="495">
        <f t="shared" si="11"/>
        <v>396</v>
      </c>
    </row>
    <row r="109" spans="6:16" ht="15.75" thickBot="1" x14ac:dyDescent="0.3">
      <c r="F109" s="688"/>
      <c r="G109" s="487" t="s">
        <v>361</v>
      </c>
      <c r="H109" s="487" t="s">
        <v>361</v>
      </c>
      <c r="I109" s="487" t="s">
        <v>361</v>
      </c>
      <c r="J109" s="528"/>
      <c r="K109" s="422" t="s">
        <v>397</v>
      </c>
      <c r="L109" s="289" t="s">
        <v>128</v>
      </c>
      <c r="M109" s="496">
        <v>6.38</v>
      </c>
      <c r="N109" s="497">
        <f t="shared" si="9"/>
        <v>510.4</v>
      </c>
      <c r="O109" s="494">
        <f t="shared" si="10"/>
        <v>6.38</v>
      </c>
      <c r="P109" s="495">
        <f t="shared" si="11"/>
        <v>510.4</v>
      </c>
    </row>
    <row r="110" spans="6:16" ht="15.75" thickBot="1" x14ac:dyDescent="0.3">
      <c r="F110" s="688"/>
      <c r="G110" s="483" t="s">
        <v>385</v>
      </c>
      <c r="H110" s="483" t="s">
        <v>385</v>
      </c>
      <c r="I110" s="483" t="s">
        <v>385</v>
      </c>
      <c r="J110" s="514" t="s">
        <v>299</v>
      </c>
      <c r="K110" s="529"/>
      <c r="L110" s="500"/>
      <c r="M110" s="501"/>
      <c r="N110" s="502"/>
      <c r="O110" s="494"/>
      <c r="P110" s="495"/>
    </row>
    <row r="111" spans="6:16" ht="15.75" thickBot="1" x14ac:dyDescent="0.3">
      <c r="F111" s="688"/>
      <c r="G111" s="483" t="s">
        <v>385</v>
      </c>
      <c r="H111" s="483" t="s">
        <v>385</v>
      </c>
      <c r="I111" s="483" t="s">
        <v>385</v>
      </c>
      <c r="J111" s="514" t="s">
        <v>300</v>
      </c>
      <c r="K111" s="529"/>
      <c r="L111" s="500"/>
      <c r="M111" s="501"/>
      <c r="N111" s="502"/>
      <c r="O111" s="494"/>
      <c r="P111" s="495"/>
    </row>
    <row r="112" spans="6:16" x14ac:dyDescent="0.25">
      <c r="F112" s="688"/>
      <c r="G112" s="483" t="s">
        <v>385</v>
      </c>
      <c r="H112" s="483" t="s">
        <v>385</v>
      </c>
      <c r="I112" s="483" t="s">
        <v>385</v>
      </c>
      <c r="J112" s="530" t="s">
        <v>297</v>
      </c>
      <c r="K112" s="529"/>
      <c r="L112" s="500"/>
      <c r="M112" s="501"/>
      <c r="N112" s="502"/>
      <c r="O112" s="494"/>
      <c r="P112" s="495"/>
    </row>
    <row r="113" spans="6:16" x14ac:dyDescent="0.25">
      <c r="F113" s="688"/>
      <c r="G113" s="483" t="s">
        <v>385</v>
      </c>
      <c r="H113" s="483" t="s">
        <v>385</v>
      </c>
      <c r="I113" s="483" t="s">
        <v>385</v>
      </c>
      <c r="J113" s="530" t="s">
        <v>497</v>
      </c>
      <c r="K113" s="529"/>
      <c r="L113" s="500"/>
      <c r="M113" s="501"/>
      <c r="N113" s="502"/>
      <c r="O113" s="494"/>
      <c r="P113" s="495"/>
    </row>
    <row r="114" spans="6:16" x14ac:dyDescent="0.25">
      <c r="F114" s="688"/>
      <c r="G114" s="483" t="s">
        <v>385</v>
      </c>
      <c r="H114" s="483" t="s">
        <v>385</v>
      </c>
      <c r="I114" s="483" t="s">
        <v>385</v>
      </c>
      <c r="J114" s="530" t="s">
        <v>498</v>
      </c>
      <c r="K114" s="529"/>
      <c r="L114" s="500"/>
      <c r="M114" s="501"/>
      <c r="N114" s="502"/>
      <c r="O114" s="494"/>
      <c r="P114" s="495"/>
    </row>
    <row r="115" spans="6:16" ht="15.75" thickBot="1" x14ac:dyDescent="0.3">
      <c r="F115" s="688"/>
      <c r="G115" s="483" t="s">
        <v>385</v>
      </c>
      <c r="H115" s="483" t="s">
        <v>385</v>
      </c>
      <c r="I115" s="483" t="s">
        <v>385</v>
      </c>
      <c r="J115" s="530" t="s">
        <v>499</v>
      </c>
      <c r="K115" s="529"/>
      <c r="L115" s="500"/>
      <c r="M115" s="501"/>
      <c r="N115" s="502"/>
      <c r="O115" s="494"/>
      <c r="P115" s="495"/>
    </row>
    <row r="116" spans="6:16" ht="15.75" thickBot="1" x14ac:dyDescent="0.3">
      <c r="F116" s="688"/>
      <c r="G116" s="483" t="s">
        <v>385</v>
      </c>
      <c r="H116" s="483" t="s">
        <v>385</v>
      </c>
      <c r="I116" s="483" t="s">
        <v>385</v>
      </c>
      <c r="J116" s="522" t="s">
        <v>500</v>
      </c>
      <c r="K116" s="529"/>
      <c r="L116" s="500"/>
      <c r="M116" s="501"/>
      <c r="N116" s="502"/>
      <c r="O116" s="494"/>
      <c r="P116" s="495"/>
    </row>
    <row r="117" spans="6:16" ht="15.75" thickBot="1" x14ac:dyDescent="0.3">
      <c r="F117" s="688"/>
      <c r="G117" s="483" t="s">
        <v>385</v>
      </c>
      <c r="H117" s="483" t="s">
        <v>385</v>
      </c>
      <c r="I117" s="483" t="s">
        <v>385</v>
      </c>
      <c r="J117" s="514" t="s">
        <v>294</v>
      </c>
      <c r="K117" s="529"/>
      <c r="L117" s="500"/>
      <c r="M117" s="501"/>
      <c r="N117" s="502"/>
      <c r="O117" s="494"/>
      <c r="P117" s="495"/>
    </row>
    <row r="118" spans="6:16" x14ac:dyDescent="0.25">
      <c r="F118" s="688"/>
      <c r="G118" s="414" t="s">
        <v>361</v>
      </c>
      <c r="H118" s="414" t="s">
        <v>361</v>
      </c>
      <c r="I118" s="414" t="s">
        <v>361</v>
      </c>
      <c r="J118" s="522" t="s">
        <v>29</v>
      </c>
      <c r="K118" s="531" t="s">
        <v>401</v>
      </c>
      <c r="L118" s="500" t="s">
        <v>128</v>
      </c>
      <c r="M118" s="535">
        <v>5</v>
      </c>
      <c r="N118" s="502">
        <f t="shared" si="9"/>
        <v>400</v>
      </c>
      <c r="O118" s="499">
        <f t="shared" ref="O118:O124" si="12">M118</f>
        <v>5</v>
      </c>
      <c r="P118" s="495">
        <f t="shared" ref="P118:P124" si="13">L118*O118</f>
        <v>400</v>
      </c>
    </row>
    <row r="119" spans="6:16" x14ac:dyDescent="0.25">
      <c r="F119" s="688"/>
      <c r="G119" s="414" t="s">
        <v>361</v>
      </c>
      <c r="H119" s="414" t="s">
        <v>361</v>
      </c>
      <c r="I119" s="414" t="s">
        <v>361</v>
      </c>
      <c r="J119" s="524"/>
      <c r="K119" s="397" t="s">
        <v>377</v>
      </c>
      <c r="L119" s="289" t="s">
        <v>128</v>
      </c>
      <c r="M119" s="496">
        <v>7.93</v>
      </c>
      <c r="N119" s="497">
        <f t="shared" si="9"/>
        <v>634.4</v>
      </c>
      <c r="O119" s="494">
        <f t="shared" si="12"/>
        <v>7.93</v>
      </c>
      <c r="P119" s="495">
        <f t="shared" si="13"/>
        <v>634.4</v>
      </c>
    </row>
    <row r="120" spans="6:16" ht="39" thickBot="1" x14ac:dyDescent="0.3">
      <c r="F120" s="688"/>
      <c r="G120" s="414" t="s">
        <v>361</v>
      </c>
      <c r="H120" s="414" t="s">
        <v>361</v>
      </c>
      <c r="I120" s="414" t="s">
        <v>361</v>
      </c>
      <c r="J120" s="528"/>
      <c r="K120" s="527" t="s">
        <v>501</v>
      </c>
      <c r="L120" s="289" t="s">
        <v>430</v>
      </c>
      <c r="M120" s="498">
        <v>2</v>
      </c>
      <c r="N120" s="497">
        <f t="shared" si="9"/>
        <v>240</v>
      </c>
      <c r="O120" s="499">
        <f t="shared" si="12"/>
        <v>2</v>
      </c>
      <c r="P120" s="495">
        <f t="shared" si="13"/>
        <v>240</v>
      </c>
    </row>
    <row r="121" spans="6:16" x14ac:dyDescent="0.25">
      <c r="F121" s="688"/>
      <c r="G121" s="532" t="s">
        <v>403</v>
      </c>
      <c r="H121" s="414" t="s">
        <v>361</v>
      </c>
      <c r="I121" s="414" t="s">
        <v>361</v>
      </c>
      <c r="J121" s="533" t="s">
        <v>295</v>
      </c>
      <c r="K121" s="534" t="s">
        <v>377</v>
      </c>
      <c r="L121" s="500" t="s">
        <v>17</v>
      </c>
      <c r="M121" s="535">
        <v>2</v>
      </c>
      <c r="N121" s="497">
        <f t="shared" si="9"/>
        <v>80</v>
      </c>
      <c r="O121" s="499">
        <f t="shared" si="12"/>
        <v>2</v>
      </c>
      <c r="P121" s="495">
        <f t="shared" si="13"/>
        <v>80</v>
      </c>
    </row>
    <row r="122" spans="6:16" x14ac:dyDescent="0.25">
      <c r="F122" s="688"/>
      <c r="G122" s="483" t="s">
        <v>385</v>
      </c>
      <c r="H122" s="483" t="s">
        <v>385</v>
      </c>
      <c r="I122" s="483" t="s">
        <v>385</v>
      </c>
      <c r="J122" s="524" t="s">
        <v>298</v>
      </c>
      <c r="K122" s="534"/>
      <c r="L122" s="500"/>
      <c r="M122" s="501"/>
      <c r="N122" s="502"/>
      <c r="O122" s="494"/>
      <c r="P122" s="495"/>
    </row>
    <row r="123" spans="6:16" ht="15.75" thickBot="1" x14ac:dyDescent="0.3">
      <c r="F123" s="688"/>
      <c r="G123" s="483" t="s">
        <v>385</v>
      </c>
      <c r="H123" s="483" t="s">
        <v>385</v>
      </c>
      <c r="I123" s="483" t="s">
        <v>385</v>
      </c>
      <c r="J123" s="528" t="s">
        <v>308</v>
      </c>
      <c r="K123" s="534"/>
      <c r="L123" s="500"/>
      <c r="M123" s="501"/>
      <c r="N123" s="502"/>
      <c r="O123" s="494"/>
      <c r="P123" s="495"/>
    </row>
    <row r="124" spans="6:16" ht="15.75" thickBot="1" x14ac:dyDescent="0.3">
      <c r="F124" s="689"/>
      <c r="G124" s="490" t="s">
        <v>361</v>
      </c>
      <c r="H124" s="490" t="s">
        <v>361</v>
      </c>
      <c r="I124" s="490" t="s">
        <v>361</v>
      </c>
      <c r="J124" s="514" t="s">
        <v>307</v>
      </c>
      <c r="K124" s="531" t="s">
        <v>82</v>
      </c>
      <c r="L124" s="500" t="s">
        <v>128</v>
      </c>
      <c r="M124" s="501">
        <v>2.38</v>
      </c>
      <c r="N124" s="502">
        <f t="shared" si="9"/>
        <v>190.39999999999998</v>
      </c>
      <c r="O124" s="494">
        <f t="shared" si="12"/>
        <v>2.38</v>
      </c>
      <c r="P124" s="495">
        <f t="shared" si="13"/>
        <v>190.39999999999998</v>
      </c>
    </row>
    <row r="125" spans="6:16" ht="15" customHeight="1" x14ac:dyDescent="0.25">
      <c r="N125" s="505">
        <f>SUM(N100:N124)</f>
        <v>11106.8</v>
      </c>
      <c r="P125" s="505">
        <f>SUM(P100:P124)</f>
        <v>11106.8</v>
      </c>
    </row>
    <row r="126" spans="6:16" ht="33.6" customHeight="1" x14ac:dyDescent="0.25">
      <c r="F126" s="408" t="s">
        <v>491</v>
      </c>
      <c r="G126" s="703" t="s">
        <v>502</v>
      </c>
      <c r="H126" s="704"/>
      <c r="I126" s="704"/>
      <c r="J126" s="704"/>
      <c r="K126" s="704"/>
      <c r="L126" s="704"/>
      <c r="M126" s="704"/>
    </row>
    <row r="129" spans="6:16" ht="15.75" thickBot="1" x14ac:dyDescent="0.3"/>
    <row r="130" spans="6:16" ht="18" customHeight="1" thickBot="1" x14ac:dyDescent="0.3">
      <c r="G130" s="536" t="s">
        <v>426</v>
      </c>
      <c r="H130" s="706" t="s">
        <v>427</v>
      </c>
      <c r="I130" s="706"/>
      <c r="J130" s="242"/>
      <c r="K130" s="242"/>
      <c r="L130" s="242"/>
      <c r="M130" s="707" t="s">
        <v>435</v>
      </c>
      <c r="N130" s="708"/>
      <c r="O130" s="698" t="s">
        <v>434</v>
      </c>
      <c r="P130" s="699"/>
    </row>
    <row r="131" spans="6:16" ht="24.6" customHeight="1" thickBot="1" x14ac:dyDescent="0.3">
      <c r="F131" s="410"/>
      <c r="G131" s="552" t="s">
        <v>425</v>
      </c>
      <c r="H131" s="552" t="s">
        <v>415</v>
      </c>
      <c r="I131" s="553" t="s">
        <v>416</v>
      </c>
      <c r="J131" s="308"/>
      <c r="K131" s="391" t="s">
        <v>10</v>
      </c>
      <c r="L131" s="291" t="s">
        <v>483</v>
      </c>
      <c r="M131" s="590" t="s">
        <v>3</v>
      </c>
      <c r="N131" s="591" t="s">
        <v>4</v>
      </c>
      <c r="O131" s="592" t="s">
        <v>3</v>
      </c>
      <c r="P131" s="593" t="s">
        <v>4</v>
      </c>
    </row>
    <row r="132" spans="6:16" x14ac:dyDescent="0.25">
      <c r="F132" s="687" t="s">
        <v>15</v>
      </c>
      <c r="G132" s="555" t="s">
        <v>361</v>
      </c>
      <c r="H132" s="555" t="s">
        <v>361</v>
      </c>
      <c r="I132" s="639" t="s">
        <v>428</v>
      </c>
      <c r="J132" s="556" t="s">
        <v>27</v>
      </c>
      <c r="K132" s="557" t="s">
        <v>404</v>
      </c>
      <c r="L132" s="579" t="s">
        <v>128</v>
      </c>
      <c r="M132" s="580">
        <v>30.85</v>
      </c>
      <c r="N132" s="581">
        <f t="shared" ref="N132:N162" si="14">L132*M132</f>
        <v>2468</v>
      </c>
      <c r="O132" s="539">
        <f t="shared" ref="O132:O162" si="15">M132</f>
        <v>30.85</v>
      </c>
      <c r="P132" s="540">
        <v>0</v>
      </c>
    </row>
    <row r="133" spans="6:16" x14ac:dyDescent="0.25">
      <c r="F133" s="688"/>
      <c r="G133" s="558" t="s">
        <v>361</v>
      </c>
      <c r="H133" s="558" t="s">
        <v>361</v>
      </c>
      <c r="I133" s="564" t="s">
        <v>428</v>
      </c>
      <c r="J133" s="559"/>
      <c r="K133" s="546" t="s">
        <v>76</v>
      </c>
      <c r="L133" s="543" t="s">
        <v>128</v>
      </c>
      <c r="M133" s="537">
        <v>3.08</v>
      </c>
      <c r="N133" s="538">
        <f t="shared" si="14"/>
        <v>246.4</v>
      </c>
      <c r="O133" s="539">
        <f t="shared" si="15"/>
        <v>3.08</v>
      </c>
      <c r="P133" s="540">
        <v>0</v>
      </c>
    </row>
    <row r="134" spans="6:16" ht="24.75" thickBot="1" x14ac:dyDescent="0.3">
      <c r="F134" s="688"/>
      <c r="G134" s="558" t="s">
        <v>361</v>
      </c>
      <c r="H134" s="558" t="s">
        <v>361</v>
      </c>
      <c r="I134" s="558" t="s">
        <v>361</v>
      </c>
      <c r="J134" s="560"/>
      <c r="K134" s="561" t="s">
        <v>504</v>
      </c>
      <c r="L134" s="582" t="s">
        <v>430</v>
      </c>
      <c r="M134" s="583">
        <v>2</v>
      </c>
      <c r="N134" s="584">
        <f t="shared" si="14"/>
        <v>240</v>
      </c>
      <c r="O134" s="542">
        <f t="shared" si="15"/>
        <v>2</v>
      </c>
      <c r="P134" s="540">
        <f t="shared" ref="P134:P162" si="16">L134*O134</f>
        <v>240</v>
      </c>
    </row>
    <row r="135" spans="6:16" x14ac:dyDescent="0.25">
      <c r="F135" s="688"/>
      <c r="G135" s="558" t="s">
        <v>361</v>
      </c>
      <c r="H135" s="558" t="s">
        <v>361</v>
      </c>
      <c r="I135" s="558" t="s">
        <v>361</v>
      </c>
      <c r="J135" s="556" t="s">
        <v>83</v>
      </c>
      <c r="K135" s="545" t="s">
        <v>405</v>
      </c>
      <c r="L135" s="543" t="s">
        <v>128</v>
      </c>
      <c r="M135" s="537">
        <v>29.68</v>
      </c>
      <c r="N135" s="538">
        <f t="shared" si="14"/>
        <v>2374.4</v>
      </c>
      <c r="O135" s="539">
        <f t="shared" si="15"/>
        <v>29.68</v>
      </c>
      <c r="P135" s="540">
        <f t="shared" si="16"/>
        <v>2374.4</v>
      </c>
    </row>
    <row r="136" spans="6:16" x14ac:dyDescent="0.25">
      <c r="F136" s="688"/>
      <c r="G136" s="558" t="s">
        <v>361</v>
      </c>
      <c r="H136" s="558" t="s">
        <v>361</v>
      </c>
      <c r="I136" s="558" t="s">
        <v>361</v>
      </c>
      <c r="J136" s="559"/>
      <c r="K136" s="562" t="s">
        <v>406</v>
      </c>
      <c r="L136" s="548" t="s">
        <v>128</v>
      </c>
      <c r="M136" s="549">
        <v>15.98</v>
      </c>
      <c r="N136" s="550">
        <f t="shared" si="14"/>
        <v>1278.4000000000001</v>
      </c>
      <c r="O136" s="539">
        <f t="shared" si="15"/>
        <v>15.98</v>
      </c>
      <c r="P136" s="540">
        <f t="shared" si="16"/>
        <v>1278.4000000000001</v>
      </c>
    </row>
    <row r="137" spans="6:16" ht="24" x14ac:dyDescent="0.25">
      <c r="F137" s="688"/>
      <c r="G137" s="558" t="s">
        <v>361</v>
      </c>
      <c r="H137" s="558" t="s">
        <v>361</v>
      </c>
      <c r="I137" s="558" t="s">
        <v>361</v>
      </c>
      <c r="J137" s="559"/>
      <c r="K137" s="561" t="s">
        <v>504</v>
      </c>
      <c r="L137" s="543" t="s">
        <v>430</v>
      </c>
      <c r="M137" s="541">
        <v>2</v>
      </c>
      <c r="N137" s="538">
        <f t="shared" si="14"/>
        <v>240</v>
      </c>
      <c r="O137" s="542">
        <f t="shared" si="15"/>
        <v>2</v>
      </c>
      <c r="P137" s="540">
        <f t="shared" si="16"/>
        <v>240</v>
      </c>
    </row>
    <row r="138" spans="6:16" ht="15.75" thickBot="1" x14ac:dyDescent="0.3">
      <c r="F138" s="688"/>
      <c r="G138" s="558" t="s">
        <v>361</v>
      </c>
      <c r="H138" s="558" t="s">
        <v>361</v>
      </c>
      <c r="I138" s="558" t="s">
        <v>361</v>
      </c>
      <c r="J138" s="559"/>
      <c r="K138" s="563" t="s">
        <v>407</v>
      </c>
      <c r="L138" s="582" t="s">
        <v>128</v>
      </c>
      <c r="M138" s="585">
        <v>3.24</v>
      </c>
      <c r="N138" s="584">
        <f t="shared" si="14"/>
        <v>259.20000000000005</v>
      </c>
      <c r="O138" s="539">
        <f t="shared" si="15"/>
        <v>3.24</v>
      </c>
      <c r="P138" s="540">
        <f t="shared" si="16"/>
        <v>259.20000000000005</v>
      </c>
    </row>
    <row r="139" spans="6:16" x14ac:dyDescent="0.25">
      <c r="F139" s="688"/>
      <c r="G139" s="558" t="s">
        <v>361</v>
      </c>
      <c r="H139" s="558" t="s">
        <v>361</v>
      </c>
      <c r="I139" s="564" t="s">
        <v>428</v>
      </c>
      <c r="J139" s="556" t="s">
        <v>20</v>
      </c>
      <c r="K139" s="546" t="s">
        <v>127</v>
      </c>
      <c r="L139" s="543" t="s">
        <v>100</v>
      </c>
      <c r="M139" s="537">
        <v>0.79</v>
      </c>
      <c r="N139" s="538">
        <f t="shared" si="14"/>
        <v>15.8</v>
      </c>
      <c r="O139" s="539">
        <f t="shared" si="15"/>
        <v>0.79</v>
      </c>
      <c r="P139" s="540">
        <v>0</v>
      </c>
    </row>
    <row r="140" spans="6:16" x14ac:dyDescent="0.25">
      <c r="F140" s="688"/>
      <c r="G140" s="558" t="s">
        <v>361</v>
      </c>
      <c r="H140" s="558" t="s">
        <v>361</v>
      </c>
      <c r="I140" s="564" t="s">
        <v>428</v>
      </c>
      <c r="J140" s="559" t="s">
        <v>22</v>
      </c>
      <c r="K140" s="547" t="s">
        <v>232</v>
      </c>
      <c r="L140" s="543" t="s">
        <v>100</v>
      </c>
      <c r="M140" s="537">
        <v>0.47</v>
      </c>
      <c r="N140" s="538">
        <f t="shared" si="14"/>
        <v>9.3999999999999986</v>
      </c>
      <c r="O140" s="539">
        <f t="shared" si="15"/>
        <v>0.47</v>
      </c>
      <c r="P140" s="540">
        <v>0</v>
      </c>
    </row>
    <row r="141" spans="6:16" ht="24" x14ac:dyDescent="0.25">
      <c r="F141" s="688"/>
      <c r="G141" s="558" t="s">
        <v>361</v>
      </c>
      <c r="H141" s="558" t="s">
        <v>361</v>
      </c>
      <c r="I141" s="564" t="s">
        <v>428</v>
      </c>
      <c r="J141" s="559"/>
      <c r="K141" s="565" t="s">
        <v>231</v>
      </c>
      <c r="L141" s="582" t="s">
        <v>17</v>
      </c>
      <c r="M141" s="585">
        <v>1.42</v>
      </c>
      <c r="N141" s="584">
        <f t="shared" si="14"/>
        <v>56.8</v>
      </c>
      <c r="O141" s="539">
        <f t="shared" si="15"/>
        <v>1.42</v>
      </c>
      <c r="P141" s="540">
        <v>0</v>
      </c>
    </row>
    <row r="142" spans="6:16" ht="24" x14ac:dyDescent="0.25">
      <c r="F142" s="688"/>
      <c r="G142" s="558" t="s">
        <v>361</v>
      </c>
      <c r="H142" s="558" t="s">
        <v>361</v>
      </c>
      <c r="I142" s="564" t="s">
        <v>428</v>
      </c>
      <c r="J142" s="559"/>
      <c r="K142" s="565" t="s">
        <v>230</v>
      </c>
      <c r="L142" s="582" t="s">
        <v>9</v>
      </c>
      <c r="M142" s="585">
        <v>0.33</v>
      </c>
      <c r="N142" s="584">
        <f t="shared" si="14"/>
        <v>3.3000000000000003</v>
      </c>
      <c r="O142" s="539">
        <f t="shared" si="15"/>
        <v>0.33</v>
      </c>
      <c r="P142" s="540">
        <v>0</v>
      </c>
    </row>
    <row r="143" spans="6:16" ht="24.75" thickBot="1" x14ac:dyDescent="0.3">
      <c r="F143" s="688"/>
      <c r="G143" s="558" t="s">
        <v>361</v>
      </c>
      <c r="H143" s="558" t="s">
        <v>361</v>
      </c>
      <c r="I143" s="564" t="s">
        <v>428</v>
      </c>
      <c r="J143" s="559"/>
      <c r="K143" s="561" t="s">
        <v>504</v>
      </c>
      <c r="L143" s="582" t="s">
        <v>430</v>
      </c>
      <c r="M143" s="583">
        <v>2</v>
      </c>
      <c r="N143" s="584">
        <f t="shared" si="14"/>
        <v>240</v>
      </c>
      <c r="O143" s="542">
        <f t="shared" si="15"/>
        <v>2</v>
      </c>
      <c r="P143" s="540">
        <v>0</v>
      </c>
    </row>
    <row r="144" spans="6:16" x14ac:dyDescent="0.25">
      <c r="F144" s="688"/>
      <c r="G144" s="558" t="s">
        <v>361</v>
      </c>
      <c r="H144" s="558" t="s">
        <v>361</v>
      </c>
      <c r="I144" s="564" t="s">
        <v>428</v>
      </c>
      <c r="J144" s="567" t="s">
        <v>132</v>
      </c>
      <c r="K144" s="568" t="s">
        <v>505</v>
      </c>
      <c r="L144" s="543" t="s">
        <v>226</v>
      </c>
      <c r="M144" s="537">
        <v>3.75</v>
      </c>
      <c r="N144" s="538">
        <f t="shared" si="14"/>
        <v>750</v>
      </c>
      <c r="O144" s="539">
        <f t="shared" si="15"/>
        <v>3.75</v>
      </c>
      <c r="P144" s="540">
        <v>0</v>
      </c>
    </row>
    <row r="145" spans="6:16" x14ac:dyDescent="0.25">
      <c r="F145" s="688"/>
      <c r="G145" s="558" t="s">
        <v>361</v>
      </c>
      <c r="H145" s="558" t="s">
        <v>361</v>
      </c>
      <c r="I145" s="564" t="s">
        <v>428</v>
      </c>
      <c r="J145" s="569" t="s">
        <v>265</v>
      </c>
      <c r="K145" s="547" t="s">
        <v>234</v>
      </c>
      <c r="L145" s="543" t="s">
        <v>9</v>
      </c>
      <c r="M145" s="537">
        <v>9.27</v>
      </c>
      <c r="N145" s="538">
        <f t="shared" si="14"/>
        <v>92.699999999999989</v>
      </c>
      <c r="O145" s="539">
        <f t="shared" si="15"/>
        <v>9.27</v>
      </c>
      <c r="P145" s="540">
        <v>0</v>
      </c>
    </row>
    <row r="146" spans="6:16" ht="24" x14ac:dyDescent="0.25">
      <c r="F146" s="688"/>
      <c r="G146" s="558" t="s">
        <v>361</v>
      </c>
      <c r="H146" s="558" t="s">
        <v>361</v>
      </c>
      <c r="I146" s="564" t="s">
        <v>428</v>
      </c>
      <c r="J146" s="569"/>
      <c r="K146" s="563" t="s">
        <v>506</v>
      </c>
      <c r="L146" s="582" t="s">
        <v>226</v>
      </c>
      <c r="M146" s="585">
        <v>18.739999999999998</v>
      </c>
      <c r="N146" s="584">
        <f t="shared" si="14"/>
        <v>3747.9999999999995</v>
      </c>
      <c r="O146" s="539">
        <f t="shared" si="15"/>
        <v>18.739999999999998</v>
      </c>
      <c r="P146" s="540">
        <v>0</v>
      </c>
    </row>
    <row r="147" spans="6:16" ht="24" x14ac:dyDescent="0.25">
      <c r="F147" s="688"/>
      <c r="G147" s="558" t="s">
        <v>361</v>
      </c>
      <c r="H147" s="558" t="s">
        <v>361</v>
      </c>
      <c r="I147" s="564" t="s">
        <v>428</v>
      </c>
      <c r="J147" s="569"/>
      <c r="K147" s="563" t="s">
        <v>408</v>
      </c>
      <c r="L147" s="582" t="s">
        <v>226</v>
      </c>
      <c r="M147" s="583">
        <v>0.16</v>
      </c>
      <c r="N147" s="584">
        <f t="shared" si="14"/>
        <v>32</v>
      </c>
      <c r="O147" s="542">
        <f t="shared" si="15"/>
        <v>0.16</v>
      </c>
      <c r="P147" s="540">
        <v>0</v>
      </c>
    </row>
    <row r="148" spans="6:16" ht="15.75" thickBot="1" x14ac:dyDescent="0.3">
      <c r="F148" s="688"/>
      <c r="G148" s="558" t="s">
        <v>361</v>
      </c>
      <c r="H148" s="558" t="s">
        <v>361</v>
      </c>
      <c r="I148" s="564" t="s">
        <v>428</v>
      </c>
      <c r="J148" s="570"/>
      <c r="K148" s="563" t="s">
        <v>255</v>
      </c>
      <c r="L148" s="582" t="s">
        <v>226</v>
      </c>
      <c r="M148" s="585">
        <v>16.07</v>
      </c>
      <c r="N148" s="584">
        <f t="shared" si="14"/>
        <v>3214</v>
      </c>
      <c r="O148" s="539">
        <f t="shared" si="15"/>
        <v>16.07</v>
      </c>
      <c r="P148" s="540">
        <v>0</v>
      </c>
    </row>
    <row r="149" spans="6:16" ht="24" x14ac:dyDescent="0.25">
      <c r="F149" s="688"/>
      <c r="G149" s="558" t="s">
        <v>361</v>
      </c>
      <c r="H149" s="558" t="s">
        <v>361</v>
      </c>
      <c r="I149" s="558" t="s">
        <v>361</v>
      </c>
      <c r="J149" s="571" t="s">
        <v>164</v>
      </c>
      <c r="K149" s="561" t="s">
        <v>504</v>
      </c>
      <c r="L149" s="543" t="s">
        <v>430</v>
      </c>
      <c r="M149" s="541">
        <v>3.3</v>
      </c>
      <c r="N149" s="538">
        <f t="shared" si="14"/>
        <v>396</v>
      </c>
      <c r="O149" s="542">
        <f t="shared" si="15"/>
        <v>3.3</v>
      </c>
      <c r="P149" s="540">
        <f t="shared" si="16"/>
        <v>396</v>
      </c>
    </row>
    <row r="150" spans="6:16" x14ac:dyDescent="0.25">
      <c r="F150" s="688"/>
      <c r="G150" s="558" t="s">
        <v>361</v>
      </c>
      <c r="H150" s="558" t="s">
        <v>361</v>
      </c>
      <c r="I150" s="558" t="s">
        <v>361</v>
      </c>
      <c r="J150" s="569"/>
      <c r="K150" s="546" t="s">
        <v>85</v>
      </c>
      <c r="L150" s="543" t="s">
        <v>17</v>
      </c>
      <c r="M150" s="537">
        <v>12.95</v>
      </c>
      <c r="N150" s="538">
        <f t="shared" si="14"/>
        <v>518</v>
      </c>
      <c r="O150" s="539">
        <f t="shared" si="15"/>
        <v>12.95</v>
      </c>
      <c r="P150" s="540">
        <f t="shared" si="16"/>
        <v>518</v>
      </c>
    </row>
    <row r="151" spans="6:16" x14ac:dyDescent="0.25">
      <c r="F151" s="688"/>
      <c r="G151" s="558" t="s">
        <v>361</v>
      </c>
      <c r="H151" s="558" t="s">
        <v>361</v>
      </c>
      <c r="I151" s="558" t="s">
        <v>361</v>
      </c>
      <c r="J151" s="569"/>
      <c r="K151" s="544" t="s">
        <v>507</v>
      </c>
      <c r="L151" s="543" t="s">
        <v>128</v>
      </c>
      <c r="M151" s="537">
        <v>30.07</v>
      </c>
      <c r="N151" s="538">
        <f t="shared" si="14"/>
        <v>2405.6</v>
      </c>
      <c r="O151" s="539">
        <f t="shared" si="15"/>
        <v>30.07</v>
      </c>
      <c r="P151" s="540">
        <f t="shared" si="16"/>
        <v>2405.6</v>
      </c>
    </row>
    <row r="152" spans="6:16" ht="15.75" thickBot="1" x14ac:dyDescent="0.3">
      <c r="F152" s="688"/>
      <c r="G152" s="558" t="s">
        <v>361</v>
      </c>
      <c r="H152" s="558" t="s">
        <v>361</v>
      </c>
      <c r="I152" s="558" t="s">
        <v>361</v>
      </c>
      <c r="J152" s="572"/>
      <c r="K152" s="568" t="s">
        <v>80</v>
      </c>
      <c r="L152" s="543" t="s">
        <v>9</v>
      </c>
      <c r="M152" s="537">
        <v>2.99</v>
      </c>
      <c r="N152" s="538">
        <f t="shared" si="14"/>
        <v>29.900000000000002</v>
      </c>
      <c r="O152" s="586">
        <f t="shared" si="15"/>
        <v>2.99</v>
      </c>
      <c r="P152" s="540">
        <f t="shared" si="16"/>
        <v>29.900000000000002</v>
      </c>
    </row>
    <row r="153" spans="6:16" ht="24.75" thickBot="1" x14ac:dyDescent="0.3">
      <c r="F153" s="688"/>
      <c r="G153" s="558" t="s">
        <v>361</v>
      </c>
      <c r="H153" s="558" t="s">
        <v>361</v>
      </c>
      <c r="I153" s="558" t="s">
        <v>361</v>
      </c>
      <c r="J153" s="572"/>
      <c r="K153" s="573" t="s">
        <v>252</v>
      </c>
      <c r="L153" s="582" t="s">
        <v>17</v>
      </c>
      <c r="M153" s="585">
        <v>103.71</v>
      </c>
      <c r="N153" s="584">
        <f t="shared" si="14"/>
        <v>4148.3999999999996</v>
      </c>
      <c r="O153" s="587">
        <f t="shared" si="15"/>
        <v>103.71</v>
      </c>
      <c r="P153" s="588">
        <f t="shared" si="16"/>
        <v>4148.3999999999996</v>
      </c>
    </row>
    <row r="154" spans="6:16" x14ac:dyDescent="0.25">
      <c r="F154" s="688"/>
      <c r="G154" s="558" t="s">
        <v>361</v>
      </c>
      <c r="H154" s="558" t="s">
        <v>361</v>
      </c>
      <c r="I154" s="558" t="s">
        <v>361</v>
      </c>
      <c r="J154" s="571" t="s">
        <v>163</v>
      </c>
      <c r="K154" s="546" t="s">
        <v>410</v>
      </c>
      <c r="L154" s="543" t="s">
        <v>128</v>
      </c>
      <c r="M154" s="537">
        <v>12.7</v>
      </c>
      <c r="N154" s="538">
        <f t="shared" si="14"/>
        <v>1016</v>
      </c>
      <c r="O154" s="589">
        <f t="shared" si="15"/>
        <v>12.7</v>
      </c>
      <c r="P154" s="540">
        <f t="shared" si="16"/>
        <v>1016</v>
      </c>
    </row>
    <row r="155" spans="6:16" ht="24" x14ac:dyDescent="0.25">
      <c r="F155" s="688"/>
      <c r="G155" s="558" t="s">
        <v>361</v>
      </c>
      <c r="H155" s="558" t="s">
        <v>361</v>
      </c>
      <c r="I155" s="558" t="s">
        <v>361</v>
      </c>
      <c r="J155" s="569"/>
      <c r="K155" s="561" t="s">
        <v>504</v>
      </c>
      <c r="L155" s="543" t="s">
        <v>430</v>
      </c>
      <c r="M155" s="541">
        <v>3.3</v>
      </c>
      <c r="N155" s="538">
        <f t="shared" si="14"/>
        <v>396</v>
      </c>
      <c r="O155" s="542">
        <f t="shared" si="15"/>
        <v>3.3</v>
      </c>
      <c r="P155" s="540">
        <f t="shared" si="16"/>
        <v>396</v>
      </c>
    </row>
    <row r="156" spans="6:16" ht="24" x14ac:dyDescent="0.25">
      <c r="F156" s="688"/>
      <c r="G156" s="558" t="s">
        <v>361</v>
      </c>
      <c r="H156" s="558" t="s">
        <v>361</v>
      </c>
      <c r="I156" s="558" t="s">
        <v>361</v>
      </c>
      <c r="J156" s="569"/>
      <c r="K156" s="566" t="s">
        <v>236</v>
      </c>
      <c r="L156" s="582" t="s">
        <v>128</v>
      </c>
      <c r="M156" s="585">
        <v>65.53</v>
      </c>
      <c r="N156" s="584">
        <f t="shared" si="14"/>
        <v>5242.3999999999996</v>
      </c>
      <c r="O156" s="539">
        <f t="shared" si="15"/>
        <v>65.53</v>
      </c>
      <c r="P156" s="540">
        <f t="shared" si="16"/>
        <v>5242.3999999999996</v>
      </c>
    </row>
    <row r="157" spans="6:16" ht="15.75" thickBot="1" x14ac:dyDescent="0.3">
      <c r="F157" s="688"/>
      <c r="G157" s="558" t="s">
        <v>361</v>
      </c>
      <c r="H157" s="558" t="s">
        <v>361</v>
      </c>
      <c r="I157" s="558" t="s">
        <v>361</v>
      </c>
      <c r="J157" s="569"/>
      <c r="K157" s="566" t="s">
        <v>235</v>
      </c>
      <c r="L157" s="582" t="s">
        <v>9</v>
      </c>
      <c r="M157" s="585">
        <v>9.15</v>
      </c>
      <c r="N157" s="584">
        <f t="shared" si="14"/>
        <v>91.5</v>
      </c>
      <c r="O157" s="539">
        <f t="shared" si="15"/>
        <v>9.15</v>
      </c>
      <c r="P157" s="540">
        <f t="shared" si="16"/>
        <v>91.5</v>
      </c>
    </row>
    <row r="158" spans="6:16" ht="15.75" thickBot="1" x14ac:dyDescent="0.3">
      <c r="F158" s="688"/>
      <c r="G158" s="558" t="s">
        <v>361</v>
      </c>
      <c r="H158" s="558" t="s">
        <v>361</v>
      </c>
      <c r="I158" s="558" t="s">
        <v>361</v>
      </c>
      <c r="J158" s="554" t="s">
        <v>87</v>
      </c>
      <c r="K158" s="546" t="s">
        <v>508</v>
      </c>
      <c r="L158" s="543" t="s">
        <v>9</v>
      </c>
      <c r="M158" s="537">
        <v>2.29</v>
      </c>
      <c r="N158" s="538">
        <f t="shared" si="14"/>
        <v>22.9</v>
      </c>
      <c r="O158" s="539">
        <f t="shared" si="15"/>
        <v>2.29</v>
      </c>
      <c r="P158" s="540">
        <f t="shared" si="16"/>
        <v>22.9</v>
      </c>
    </row>
    <row r="159" spans="6:16" ht="24.75" thickBot="1" x14ac:dyDescent="0.3">
      <c r="F159" s="688"/>
      <c r="G159" s="574" t="s">
        <v>493</v>
      </c>
      <c r="H159" s="558" t="s">
        <v>361</v>
      </c>
      <c r="I159" s="575" t="s">
        <v>428</v>
      </c>
      <c r="J159" s="571" t="s">
        <v>310</v>
      </c>
      <c r="K159" s="576" t="s">
        <v>433</v>
      </c>
      <c r="L159" s="548" t="s">
        <v>17</v>
      </c>
      <c r="M159" s="551">
        <v>22.48</v>
      </c>
      <c r="N159" s="550">
        <f t="shared" si="14"/>
        <v>899.2</v>
      </c>
      <c r="O159" s="542">
        <f t="shared" si="15"/>
        <v>22.48</v>
      </c>
      <c r="P159" s="540">
        <v>0</v>
      </c>
    </row>
    <row r="160" spans="6:16" ht="24" x14ac:dyDescent="0.25">
      <c r="F160" s="688"/>
      <c r="G160" s="577" t="s">
        <v>361</v>
      </c>
      <c r="H160" s="577" t="s">
        <v>361</v>
      </c>
      <c r="I160" s="577" t="s">
        <v>361</v>
      </c>
      <c r="J160" s="684" t="s">
        <v>131</v>
      </c>
      <c r="K160" s="561" t="s">
        <v>504</v>
      </c>
      <c r="L160" s="548" t="s">
        <v>430</v>
      </c>
      <c r="M160" s="551">
        <v>3.3</v>
      </c>
      <c r="N160" s="550">
        <f t="shared" si="14"/>
        <v>396</v>
      </c>
      <c r="O160" s="542">
        <f t="shared" si="15"/>
        <v>3.3</v>
      </c>
      <c r="P160" s="540">
        <f t="shared" si="16"/>
        <v>396</v>
      </c>
    </row>
    <row r="161" spans="6:16" x14ac:dyDescent="0.25">
      <c r="F161" s="688"/>
      <c r="G161" s="577" t="s">
        <v>361</v>
      </c>
      <c r="H161" s="577" t="s">
        <v>361</v>
      </c>
      <c r="I161" s="577" t="s">
        <v>361</v>
      </c>
      <c r="J161" s="685"/>
      <c r="K161" s="546" t="s">
        <v>413</v>
      </c>
      <c r="L161" s="543" t="s">
        <v>128</v>
      </c>
      <c r="M161" s="537">
        <v>12.29</v>
      </c>
      <c r="N161" s="538">
        <f t="shared" si="14"/>
        <v>983.19999999999993</v>
      </c>
      <c r="O161" s="539">
        <f t="shared" si="15"/>
        <v>12.29</v>
      </c>
      <c r="P161" s="540">
        <f t="shared" si="16"/>
        <v>983.19999999999993</v>
      </c>
    </row>
    <row r="162" spans="6:16" ht="15.75" thickBot="1" x14ac:dyDescent="0.3">
      <c r="F162" s="689"/>
      <c r="G162" s="578" t="s">
        <v>361</v>
      </c>
      <c r="H162" s="578" t="s">
        <v>361</v>
      </c>
      <c r="I162" s="578" t="s">
        <v>361</v>
      </c>
      <c r="J162" s="686"/>
      <c r="K162" s="546" t="s">
        <v>26</v>
      </c>
      <c r="L162" s="543" t="s">
        <v>9</v>
      </c>
      <c r="M162" s="537">
        <v>4.53</v>
      </c>
      <c r="N162" s="538">
        <f t="shared" si="14"/>
        <v>45.300000000000004</v>
      </c>
      <c r="O162" s="539">
        <f t="shared" si="15"/>
        <v>4.53</v>
      </c>
      <c r="P162" s="540">
        <f t="shared" si="16"/>
        <v>45.300000000000004</v>
      </c>
    </row>
    <row r="163" spans="6:16" x14ac:dyDescent="0.25">
      <c r="N163" s="505">
        <f>SUM(N132:N162)</f>
        <v>31858.800000000007</v>
      </c>
      <c r="P163" s="505">
        <f>SUM(P132:P162)</f>
        <v>20083.2</v>
      </c>
    </row>
    <row r="164" spans="6:16" ht="15.75" x14ac:dyDescent="0.25">
      <c r="F164" s="406" t="s">
        <v>491</v>
      </c>
      <c r="G164" s="690" t="s">
        <v>509</v>
      </c>
      <c r="H164" s="691"/>
      <c r="I164" s="691"/>
      <c r="J164" s="691"/>
      <c r="K164" s="691"/>
      <c r="L164" s="691"/>
      <c r="M164" s="691"/>
      <c r="N164" s="692"/>
      <c r="O164" s="692"/>
      <c r="P164" s="692"/>
    </row>
    <row r="165" spans="6:16" ht="15.75" x14ac:dyDescent="0.25">
      <c r="F165" s="406" t="s">
        <v>491</v>
      </c>
      <c r="G165" s="693" t="s">
        <v>510</v>
      </c>
      <c r="H165" s="694"/>
      <c r="I165" s="694"/>
      <c r="J165" s="694"/>
      <c r="K165" s="694"/>
      <c r="L165" s="694"/>
      <c r="M165" s="694"/>
      <c r="N165" s="695"/>
      <c r="O165" s="695"/>
      <c r="P165" s="695"/>
    </row>
  </sheetData>
  <mergeCells count="35">
    <mergeCell ref="O3:P3"/>
    <mergeCell ref="F5:F19"/>
    <mergeCell ref="F49:F69"/>
    <mergeCell ref="H47:I47"/>
    <mergeCell ref="H3:I3"/>
    <mergeCell ref="J15:J17"/>
    <mergeCell ref="M3:N3"/>
    <mergeCell ref="G95:M95"/>
    <mergeCell ref="H98:I98"/>
    <mergeCell ref="M98:N98"/>
    <mergeCell ref="M47:N47"/>
    <mergeCell ref="O47:P47"/>
    <mergeCell ref="H75:I75"/>
    <mergeCell ref="M75:N75"/>
    <mergeCell ref="O75:P75"/>
    <mergeCell ref="J77:J79"/>
    <mergeCell ref="J49:J53"/>
    <mergeCell ref="J54:J56"/>
    <mergeCell ref="J58:J64"/>
    <mergeCell ref="J160:J162"/>
    <mergeCell ref="F132:F162"/>
    <mergeCell ref="G164:P164"/>
    <mergeCell ref="G165:P165"/>
    <mergeCell ref="L24:L25"/>
    <mergeCell ref="M24:N24"/>
    <mergeCell ref="O98:P98"/>
    <mergeCell ref="J100:J102"/>
    <mergeCell ref="G126:M126"/>
    <mergeCell ref="F100:F124"/>
    <mergeCell ref="H130:I130"/>
    <mergeCell ref="M130:N130"/>
    <mergeCell ref="O130:P130"/>
    <mergeCell ref="J80:J82"/>
    <mergeCell ref="F77:F91"/>
    <mergeCell ref="G93:M9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53A7D-B8E3-42BD-9A46-39CC9FB7B241}">
  <dimension ref="A2:G84"/>
  <sheetViews>
    <sheetView topLeftCell="A61" workbookViewId="0">
      <selection activeCell="D76" sqref="D76:E84"/>
    </sheetView>
  </sheetViews>
  <sheetFormatPr baseColWidth="10" defaultRowHeight="15" x14ac:dyDescent="0.25"/>
  <cols>
    <col min="2" max="2" width="26.140625" customWidth="1"/>
    <col min="3" max="3" width="65.7109375" customWidth="1"/>
    <col min="4" max="4" width="13.42578125" customWidth="1"/>
    <col min="5" max="5" width="12.7109375" customWidth="1"/>
    <col min="9" max="9" width="22.140625" customWidth="1"/>
  </cols>
  <sheetData>
    <row r="2" spans="1:7" ht="15.75" thickBot="1" x14ac:dyDescent="0.3"/>
    <row r="3" spans="1:7" ht="39" thickBot="1" x14ac:dyDescent="0.3">
      <c r="A3" s="309"/>
      <c r="B3" s="390"/>
      <c r="C3" s="310" t="s">
        <v>10</v>
      </c>
      <c r="D3" s="379" t="s">
        <v>483</v>
      </c>
      <c r="E3" s="379" t="s">
        <v>3</v>
      </c>
      <c r="F3" s="379" t="s">
        <v>4</v>
      </c>
    </row>
    <row r="4" spans="1:7" ht="15.75" thickBot="1" x14ac:dyDescent="0.3">
      <c r="A4" s="311" t="s">
        <v>280</v>
      </c>
      <c r="B4" s="312" t="s">
        <v>277</v>
      </c>
      <c r="C4" s="313" t="s">
        <v>212</v>
      </c>
      <c r="D4" s="317" t="s">
        <v>128</v>
      </c>
      <c r="E4" s="385">
        <v>20.150000000000002</v>
      </c>
      <c r="F4" s="401">
        <f t="shared" ref="F4:F67" si="0">D4*E4</f>
        <v>1612.0000000000002</v>
      </c>
      <c r="G4" s="734">
        <f>SUM(F4:F11)</f>
        <v>12248.782000000001</v>
      </c>
    </row>
    <row r="5" spans="1:7" x14ac:dyDescent="0.25">
      <c r="A5" s="314"/>
      <c r="B5" s="315" t="s">
        <v>278</v>
      </c>
      <c r="C5" s="316" t="s">
        <v>484</v>
      </c>
      <c r="D5" s="317" t="s">
        <v>17</v>
      </c>
      <c r="E5" s="385">
        <v>16.956225</v>
      </c>
      <c r="F5" s="401">
        <f t="shared" si="0"/>
        <v>678.24900000000002</v>
      </c>
      <c r="G5" s="735"/>
    </row>
    <row r="6" spans="1:7" x14ac:dyDescent="0.25">
      <c r="A6" s="314"/>
      <c r="B6" s="318"/>
      <c r="C6" s="319" t="s">
        <v>485</v>
      </c>
      <c r="D6" s="317" t="s">
        <v>17</v>
      </c>
      <c r="E6" s="385">
        <v>16.956225</v>
      </c>
      <c r="F6" s="401">
        <f t="shared" si="0"/>
        <v>678.24900000000002</v>
      </c>
      <c r="G6" s="735"/>
    </row>
    <row r="7" spans="1:7" ht="15.75" thickBot="1" x14ac:dyDescent="0.3">
      <c r="A7" s="314"/>
      <c r="B7" s="318"/>
      <c r="C7" s="320" t="s">
        <v>43</v>
      </c>
      <c r="D7" s="317" t="s">
        <v>128</v>
      </c>
      <c r="E7" s="385">
        <v>1.5918500000000002</v>
      </c>
      <c r="F7" s="401">
        <f t="shared" si="0"/>
        <v>127.34800000000001</v>
      </c>
      <c r="G7" s="735"/>
    </row>
    <row r="8" spans="1:7" x14ac:dyDescent="0.25">
      <c r="A8" s="322"/>
      <c r="B8" s="737" t="s">
        <v>488</v>
      </c>
      <c r="C8" s="369" t="s">
        <v>227</v>
      </c>
      <c r="D8" s="317" t="s">
        <v>128</v>
      </c>
      <c r="E8" s="385">
        <v>49.931700000000006</v>
      </c>
      <c r="F8" s="401">
        <f t="shared" si="0"/>
        <v>3994.5360000000005</v>
      </c>
      <c r="G8" s="735"/>
    </row>
    <row r="9" spans="1:7" x14ac:dyDescent="0.25">
      <c r="A9" s="323"/>
      <c r="B9" s="738"/>
      <c r="C9" s="370" t="s">
        <v>249</v>
      </c>
      <c r="D9" s="317" t="s">
        <v>128</v>
      </c>
      <c r="E9" s="385">
        <v>34.950175000000002</v>
      </c>
      <c r="F9" s="401">
        <f t="shared" si="0"/>
        <v>2796.0140000000001</v>
      </c>
      <c r="G9" s="735"/>
    </row>
    <row r="10" spans="1:7" ht="15.75" thickBot="1" x14ac:dyDescent="0.3">
      <c r="A10" s="314"/>
      <c r="B10" s="739"/>
      <c r="C10" s="342" t="s">
        <v>43</v>
      </c>
      <c r="D10" s="317" t="s">
        <v>128</v>
      </c>
      <c r="E10" s="385">
        <v>9.7123000000000008</v>
      </c>
      <c r="F10" s="401">
        <f t="shared" si="0"/>
        <v>776.98400000000004</v>
      </c>
      <c r="G10" s="735"/>
    </row>
    <row r="11" spans="1:7" ht="15.75" thickBot="1" x14ac:dyDescent="0.3">
      <c r="A11" s="314"/>
      <c r="B11" s="324" t="s">
        <v>279</v>
      </c>
      <c r="C11" s="371" t="s">
        <v>486</v>
      </c>
      <c r="D11" s="317" t="s">
        <v>128</v>
      </c>
      <c r="E11" s="385">
        <v>19.817525000000003</v>
      </c>
      <c r="F11" s="401">
        <f t="shared" si="0"/>
        <v>1585.4020000000003</v>
      </c>
      <c r="G11" s="736"/>
    </row>
    <row r="12" spans="1:7" ht="15.75" thickBot="1" x14ac:dyDescent="0.3">
      <c r="A12" s="325" t="s">
        <v>68</v>
      </c>
      <c r="B12" s="740" t="s">
        <v>214</v>
      </c>
      <c r="C12" s="372" t="s">
        <v>228</v>
      </c>
      <c r="D12" s="317" t="s">
        <v>128</v>
      </c>
      <c r="E12" s="385">
        <v>6.3371750000000002</v>
      </c>
      <c r="F12" s="401">
        <f t="shared" si="0"/>
        <v>506.97400000000005</v>
      </c>
      <c r="G12" s="734">
        <f>SUM(F12:F21)</f>
        <v>12586.79825</v>
      </c>
    </row>
    <row r="13" spans="1:7" x14ac:dyDescent="0.25">
      <c r="A13" s="314"/>
      <c r="B13" s="741"/>
      <c r="C13" s="352" t="s">
        <v>47</v>
      </c>
      <c r="D13" s="317" t="s">
        <v>128</v>
      </c>
      <c r="E13" s="385">
        <v>31.706025</v>
      </c>
      <c r="F13" s="401">
        <f t="shared" si="0"/>
        <v>2536.482</v>
      </c>
      <c r="G13" s="735"/>
    </row>
    <row r="14" spans="1:7" ht="15.75" thickBot="1" x14ac:dyDescent="0.3">
      <c r="A14" s="314"/>
      <c r="B14" s="741"/>
      <c r="C14" s="329" t="s">
        <v>250</v>
      </c>
      <c r="D14" s="317" t="s">
        <v>9</v>
      </c>
      <c r="E14" s="385">
        <v>1.4608750000000001</v>
      </c>
      <c r="F14" s="401">
        <f t="shared" si="0"/>
        <v>14.608750000000001</v>
      </c>
      <c r="G14" s="735"/>
    </row>
    <row r="15" spans="1:7" x14ac:dyDescent="0.25">
      <c r="A15" s="314"/>
      <c r="B15" s="742" t="s">
        <v>129</v>
      </c>
      <c r="C15" s="327" t="s">
        <v>239</v>
      </c>
      <c r="D15" s="317" t="s">
        <v>17</v>
      </c>
      <c r="E15" s="385">
        <v>33.932600000000001</v>
      </c>
      <c r="F15" s="401">
        <f t="shared" si="0"/>
        <v>1357.3040000000001</v>
      </c>
      <c r="G15" s="735"/>
    </row>
    <row r="16" spans="1:7" x14ac:dyDescent="0.25">
      <c r="A16" s="314"/>
      <c r="B16" s="743"/>
      <c r="C16" s="359" t="s">
        <v>176</v>
      </c>
      <c r="D16" s="317" t="s">
        <v>100</v>
      </c>
      <c r="E16" s="385">
        <v>1.4608750000000001</v>
      </c>
      <c r="F16" s="401">
        <f t="shared" si="0"/>
        <v>29.217500000000001</v>
      </c>
      <c r="G16" s="735"/>
    </row>
    <row r="17" spans="1:7" ht="15.75" thickBot="1" x14ac:dyDescent="0.3">
      <c r="A17" s="314"/>
      <c r="B17" s="326"/>
      <c r="C17" s="327" t="s">
        <v>238</v>
      </c>
      <c r="D17" s="317" t="s">
        <v>9</v>
      </c>
      <c r="E17" s="385">
        <v>9.1481000000000012</v>
      </c>
      <c r="F17" s="401">
        <f t="shared" si="0"/>
        <v>91.481000000000009</v>
      </c>
      <c r="G17" s="735"/>
    </row>
    <row r="18" spans="1:7" ht="25.5" x14ac:dyDescent="0.25">
      <c r="A18" s="314"/>
      <c r="B18" s="744" t="s">
        <v>132</v>
      </c>
      <c r="C18" s="328" t="s">
        <v>254</v>
      </c>
      <c r="D18" s="317" t="s">
        <v>128</v>
      </c>
      <c r="E18" s="385">
        <v>6.3371750000000002</v>
      </c>
      <c r="F18" s="401">
        <f t="shared" si="0"/>
        <v>506.97400000000005</v>
      </c>
      <c r="G18" s="735"/>
    </row>
    <row r="19" spans="1:7" x14ac:dyDescent="0.25">
      <c r="A19" s="314"/>
      <c r="B19" s="745"/>
      <c r="C19" s="328" t="s">
        <v>234</v>
      </c>
      <c r="D19" s="317" t="s">
        <v>9</v>
      </c>
      <c r="E19" s="385">
        <v>31.595200000000002</v>
      </c>
      <c r="F19" s="401">
        <f t="shared" si="0"/>
        <v>315.952</v>
      </c>
      <c r="G19" s="735"/>
    </row>
    <row r="20" spans="1:7" x14ac:dyDescent="0.25">
      <c r="A20" s="314"/>
      <c r="B20" s="745"/>
      <c r="C20" s="329" t="s">
        <v>237</v>
      </c>
      <c r="D20" s="317" t="s">
        <v>226</v>
      </c>
      <c r="E20" s="385">
        <v>17.117425000000001</v>
      </c>
      <c r="F20" s="401">
        <f t="shared" si="0"/>
        <v>3423.4850000000001</v>
      </c>
      <c r="G20" s="735"/>
    </row>
    <row r="21" spans="1:7" ht="15.75" thickBot="1" x14ac:dyDescent="0.3">
      <c r="A21" s="314"/>
      <c r="B21" s="746"/>
      <c r="C21" s="330" t="s">
        <v>255</v>
      </c>
      <c r="D21" s="317" t="s">
        <v>226</v>
      </c>
      <c r="E21" s="385">
        <v>19.021599999999999</v>
      </c>
      <c r="F21" s="401">
        <f t="shared" si="0"/>
        <v>3804.3199999999997</v>
      </c>
      <c r="G21" s="736"/>
    </row>
    <row r="22" spans="1:7" ht="15.75" thickBot="1" x14ac:dyDescent="0.3">
      <c r="A22" s="331" t="s">
        <v>13</v>
      </c>
      <c r="B22" s="332" t="s">
        <v>11</v>
      </c>
      <c r="C22" s="373" t="s">
        <v>123</v>
      </c>
      <c r="D22" s="317" t="s">
        <v>17</v>
      </c>
      <c r="E22" s="385">
        <v>7.8081250000000004</v>
      </c>
      <c r="F22" s="401">
        <f t="shared" si="0"/>
        <v>312.32500000000005</v>
      </c>
      <c r="G22" s="734">
        <f>SUM(F22:F31)</f>
        <v>8526.2710000000006</v>
      </c>
    </row>
    <row r="23" spans="1:7" ht="15.75" thickBot="1" x14ac:dyDescent="0.3">
      <c r="A23" s="314"/>
      <c r="B23" s="333"/>
      <c r="C23" s="359" t="s">
        <v>216</v>
      </c>
      <c r="D23" s="317" t="s">
        <v>112</v>
      </c>
      <c r="E23" s="385">
        <v>4.9972000000000003</v>
      </c>
      <c r="F23" s="401">
        <f t="shared" si="0"/>
        <v>24.986000000000001</v>
      </c>
      <c r="G23" s="735"/>
    </row>
    <row r="24" spans="1:7" ht="26.25" thickBot="1" x14ac:dyDescent="0.3">
      <c r="A24" s="323"/>
      <c r="B24" s="334" t="s">
        <v>266</v>
      </c>
      <c r="C24" s="374" t="s">
        <v>267</v>
      </c>
      <c r="D24" s="317" t="s">
        <v>128</v>
      </c>
      <c r="E24" s="385">
        <v>21.3993</v>
      </c>
      <c r="F24" s="401">
        <f t="shared" si="0"/>
        <v>1711.944</v>
      </c>
      <c r="G24" s="735"/>
    </row>
    <row r="25" spans="1:7" x14ac:dyDescent="0.25">
      <c r="A25" s="314"/>
      <c r="B25" s="335" t="s">
        <v>221</v>
      </c>
      <c r="C25" s="352" t="s">
        <v>178</v>
      </c>
      <c r="D25" s="317" t="s">
        <v>128</v>
      </c>
      <c r="E25" s="385">
        <v>29.11675</v>
      </c>
      <c r="F25" s="401">
        <f t="shared" si="0"/>
        <v>2329.34</v>
      </c>
      <c r="G25" s="735"/>
    </row>
    <row r="26" spans="1:7" x14ac:dyDescent="0.25">
      <c r="A26" s="314"/>
      <c r="B26" s="335" t="s">
        <v>222</v>
      </c>
      <c r="C26" s="359" t="s">
        <v>246</v>
      </c>
      <c r="D26" s="317" t="s">
        <v>128</v>
      </c>
      <c r="E26" s="385">
        <v>29.11675</v>
      </c>
      <c r="F26" s="401">
        <f t="shared" si="0"/>
        <v>2329.34</v>
      </c>
      <c r="G26" s="735"/>
    </row>
    <row r="27" spans="1:7" ht="29.45" customHeight="1" thickBot="1" x14ac:dyDescent="0.3">
      <c r="A27" s="314"/>
      <c r="B27" s="335" t="s">
        <v>223</v>
      </c>
      <c r="C27" s="355" t="s">
        <v>256</v>
      </c>
      <c r="D27" s="317" t="s">
        <v>128</v>
      </c>
      <c r="E27" s="385">
        <v>6.7905500000000005</v>
      </c>
      <c r="F27" s="401">
        <f t="shared" si="0"/>
        <v>543.24400000000003</v>
      </c>
      <c r="G27" s="735"/>
    </row>
    <row r="28" spans="1:7" x14ac:dyDescent="0.25">
      <c r="A28" s="314"/>
      <c r="B28" s="336" t="s">
        <v>105</v>
      </c>
      <c r="C28" s="375" t="s">
        <v>124</v>
      </c>
      <c r="D28" s="317" t="s">
        <v>17</v>
      </c>
      <c r="E28" s="385">
        <v>8.1204500000000017</v>
      </c>
      <c r="F28" s="401">
        <f t="shared" si="0"/>
        <v>324.8180000000001</v>
      </c>
      <c r="G28" s="735"/>
    </row>
    <row r="29" spans="1:7" ht="27" customHeight="1" x14ac:dyDescent="0.25">
      <c r="A29" s="314"/>
      <c r="B29" s="335" t="s">
        <v>257</v>
      </c>
      <c r="C29" s="344" t="s">
        <v>256</v>
      </c>
      <c r="D29" s="317" t="s">
        <v>128</v>
      </c>
      <c r="E29" s="385">
        <v>1.2190750000000001</v>
      </c>
      <c r="F29" s="401">
        <f t="shared" si="0"/>
        <v>97.52600000000001</v>
      </c>
      <c r="G29" s="735"/>
    </row>
    <row r="30" spans="1:7" ht="15.75" thickBot="1" x14ac:dyDescent="0.3">
      <c r="A30" s="314"/>
      <c r="B30" s="332"/>
      <c r="C30" s="329" t="s">
        <v>247</v>
      </c>
      <c r="D30" s="317" t="s">
        <v>128</v>
      </c>
      <c r="E30" s="385">
        <v>4.8763000000000005</v>
      </c>
      <c r="F30" s="401">
        <f t="shared" si="0"/>
        <v>390.10400000000004</v>
      </c>
      <c r="G30" s="735"/>
    </row>
    <row r="31" spans="1:7" ht="15.75" thickBot="1" x14ac:dyDescent="0.3">
      <c r="A31" s="314"/>
      <c r="B31" s="334" t="s">
        <v>217</v>
      </c>
      <c r="C31" s="337" t="s">
        <v>229</v>
      </c>
      <c r="D31" s="317" t="s">
        <v>128</v>
      </c>
      <c r="E31" s="385">
        <v>5.7830500000000002</v>
      </c>
      <c r="F31" s="401">
        <f t="shared" si="0"/>
        <v>462.64400000000001</v>
      </c>
      <c r="G31" s="736"/>
    </row>
    <row r="32" spans="1:7" ht="26.25" thickBot="1" x14ac:dyDescent="0.3">
      <c r="A32" s="338" t="s">
        <v>14</v>
      </c>
      <c r="B32" s="339" t="s">
        <v>28</v>
      </c>
      <c r="C32" s="340" t="s">
        <v>72</v>
      </c>
      <c r="D32" s="317" t="s">
        <v>128</v>
      </c>
      <c r="E32" s="385">
        <v>11.8482</v>
      </c>
      <c r="F32" s="401">
        <f t="shared" si="0"/>
        <v>947.85599999999999</v>
      </c>
      <c r="G32" s="734">
        <f>SUM(F32:F41)</f>
        <v>8817.237000000001</v>
      </c>
    </row>
    <row r="33" spans="1:7" x14ac:dyDescent="0.25">
      <c r="A33" s="323"/>
      <c r="B33" s="341"/>
      <c r="C33" s="342" t="s">
        <v>107</v>
      </c>
      <c r="D33" s="317" t="s">
        <v>17</v>
      </c>
      <c r="E33" s="385">
        <v>5.6520750000000008</v>
      </c>
      <c r="F33" s="401">
        <f t="shared" si="0"/>
        <v>226.08300000000003</v>
      </c>
      <c r="G33" s="735"/>
    </row>
    <row r="34" spans="1:7" x14ac:dyDescent="0.25">
      <c r="A34" s="323"/>
      <c r="B34" s="341"/>
      <c r="C34" s="352" t="s">
        <v>258</v>
      </c>
      <c r="D34" s="317" t="s">
        <v>128</v>
      </c>
      <c r="E34" s="385">
        <v>34.567325000000004</v>
      </c>
      <c r="F34" s="401">
        <f t="shared" si="0"/>
        <v>2765.3860000000004</v>
      </c>
      <c r="G34" s="735"/>
    </row>
    <row r="35" spans="1:7" x14ac:dyDescent="0.25">
      <c r="A35" s="323"/>
      <c r="B35" s="341"/>
      <c r="C35" s="352" t="s">
        <v>177</v>
      </c>
      <c r="D35" s="317" t="s">
        <v>17</v>
      </c>
      <c r="E35" s="385">
        <v>82.866875000000007</v>
      </c>
      <c r="F35" s="401">
        <f t="shared" si="0"/>
        <v>3314.6750000000002</v>
      </c>
      <c r="G35" s="735"/>
    </row>
    <row r="36" spans="1:7" ht="25.5" x14ac:dyDescent="0.25">
      <c r="A36" s="323"/>
      <c r="B36" s="343"/>
      <c r="C36" s="344" t="s">
        <v>259</v>
      </c>
      <c r="D36" s="317" t="s">
        <v>128</v>
      </c>
      <c r="E36" s="385">
        <v>2.07545</v>
      </c>
      <c r="F36" s="401">
        <f t="shared" si="0"/>
        <v>166.036</v>
      </c>
      <c r="G36" s="735"/>
    </row>
    <row r="37" spans="1:7" ht="15.75" thickBot="1" x14ac:dyDescent="0.3">
      <c r="A37" s="314"/>
      <c r="B37" s="345"/>
      <c r="C37" s="329" t="s">
        <v>75</v>
      </c>
      <c r="D37" s="317" t="s">
        <v>17</v>
      </c>
      <c r="E37" s="385">
        <v>6.3774750000000004</v>
      </c>
      <c r="F37" s="401">
        <f t="shared" si="0"/>
        <v>255.09900000000002</v>
      </c>
      <c r="G37" s="735"/>
    </row>
    <row r="38" spans="1:7" x14ac:dyDescent="0.25">
      <c r="A38" s="314"/>
      <c r="B38" s="339" t="s">
        <v>29</v>
      </c>
      <c r="C38" s="376" t="s">
        <v>165</v>
      </c>
      <c r="D38" s="317" t="s">
        <v>128</v>
      </c>
      <c r="E38" s="385">
        <v>1.9847750000000002</v>
      </c>
      <c r="F38" s="401">
        <f t="shared" si="0"/>
        <v>158.78200000000001</v>
      </c>
      <c r="G38" s="735"/>
    </row>
    <row r="39" spans="1:7" x14ac:dyDescent="0.25">
      <c r="A39" s="314"/>
      <c r="B39" s="341"/>
      <c r="C39" s="342" t="s">
        <v>121</v>
      </c>
      <c r="D39" s="317" t="s">
        <v>128</v>
      </c>
      <c r="E39" s="385">
        <v>7.9290250000000002</v>
      </c>
      <c r="F39" s="401">
        <f t="shared" si="0"/>
        <v>634.322</v>
      </c>
      <c r="G39" s="735"/>
    </row>
    <row r="40" spans="1:7" ht="28.15" customHeight="1" thickBot="1" x14ac:dyDescent="0.3">
      <c r="A40" s="314"/>
      <c r="B40" s="346"/>
      <c r="C40" s="377" t="s">
        <v>256</v>
      </c>
      <c r="D40" s="317" t="s">
        <v>128</v>
      </c>
      <c r="E40" s="385">
        <v>1.9847750000000002</v>
      </c>
      <c r="F40" s="401">
        <f t="shared" si="0"/>
        <v>158.78200000000001</v>
      </c>
      <c r="G40" s="735"/>
    </row>
    <row r="41" spans="1:7" ht="15.75" thickBot="1" x14ac:dyDescent="0.3">
      <c r="A41" s="314"/>
      <c r="B41" s="347" t="s">
        <v>487</v>
      </c>
      <c r="C41" s="376" t="s">
        <v>82</v>
      </c>
      <c r="D41" s="317" t="s">
        <v>128</v>
      </c>
      <c r="E41" s="385">
        <v>2.3776999999999999</v>
      </c>
      <c r="F41" s="401">
        <f t="shared" si="0"/>
        <v>190.21600000000001</v>
      </c>
      <c r="G41" s="736"/>
    </row>
    <row r="42" spans="1:7" ht="15.75" thickBot="1" x14ac:dyDescent="0.3">
      <c r="A42" s="348" t="s">
        <v>15</v>
      </c>
      <c r="B42" s="349" t="s">
        <v>27</v>
      </c>
      <c r="C42" s="350" t="s">
        <v>125</v>
      </c>
      <c r="D42" s="317" t="s">
        <v>128</v>
      </c>
      <c r="E42" s="385">
        <v>30.849650000000004</v>
      </c>
      <c r="F42" s="401">
        <f t="shared" si="0"/>
        <v>2467.9720000000002</v>
      </c>
      <c r="G42" s="734">
        <f>SUM(F42:F70)</f>
        <v>26727.161500000006</v>
      </c>
    </row>
    <row r="43" spans="1:7" x14ac:dyDescent="0.25">
      <c r="A43" s="323"/>
      <c r="B43" s="351"/>
      <c r="C43" s="352" t="s">
        <v>76</v>
      </c>
      <c r="D43" s="317" t="s">
        <v>128</v>
      </c>
      <c r="E43" s="385">
        <v>3.0829500000000003</v>
      </c>
      <c r="F43" s="401">
        <f t="shared" si="0"/>
        <v>246.63600000000002</v>
      </c>
      <c r="G43" s="735"/>
    </row>
    <row r="44" spans="1:7" ht="29.45" customHeight="1" thickBot="1" x14ac:dyDescent="0.3">
      <c r="A44" s="323"/>
      <c r="B44" s="353"/>
      <c r="C44" s="378" t="s">
        <v>260</v>
      </c>
      <c r="D44" s="317" t="s">
        <v>128</v>
      </c>
      <c r="E44" s="385">
        <v>2.0150000000000001</v>
      </c>
      <c r="F44" s="401">
        <f t="shared" si="0"/>
        <v>161.20000000000002</v>
      </c>
      <c r="G44" s="735"/>
    </row>
    <row r="45" spans="1:7" x14ac:dyDescent="0.25">
      <c r="A45" s="314"/>
      <c r="B45" s="349" t="s">
        <v>83</v>
      </c>
      <c r="C45" s="352" t="s">
        <v>126</v>
      </c>
      <c r="D45" s="317" t="s">
        <v>128</v>
      </c>
      <c r="E45" s="385">
        <v>29.680950000000003</v>
      </c>
      <c r="F45" s="401">
        <f t="shared" si="0"/>
        <v>2374.4760000000001</v>
      </c>
      <c r="G45" s="735"/>
    </row>
    <row r="46" spans="1:7" x14ac:dyDescent="0.25">
      <c r="A46" s="314"/>
      <c r="B46" s="351"/>
      <c r="C46" s="327" t="s">
        <v>251</v>
      </c>
      <c r="D46" s="317" t="s">
        <v>128</v>
      </c>
      <c r="E46" s="385">
        <v>15.978950000000001</v>
      </c>
      <c r="F46" s="401">
        <f t="shared" si="0"/>
        <v>1278.316</v>
      </c>
      <c r="G46" s="735"/>
    </row>
    <row r="47" spans="1:7" ht="38.25" x14ac:dyDescent="0.25">
      <c r="A47" s="314"/>
      <c r="B47" s="351"/>
      <c r="C47" s="344" t="s">
        <v>261</v>
      </c>
      <c r="D47" s="317" t="s">
        <v>128</v>
      </c>
      <c r="E47" s="385">
        <v>1.9847750000000002</v>
      </c>
      <c r="F47" s="401">
        <f t="shared" si="0"/>
        <v>158.78200000000001</v>
      </c>
      <c r="G47" s="735"/>
    </row>
    <row r="48" spans="1:7" ht="15.75" thickBot="1" x14ac:dyDescent="0.3">
      <c r="A48" s="314"/>
      <c r="B48" s="351"/>
      <c r="C48" s="354" t="s">
        <v>77</v>
      </c>
      <c r="D48" s="317" t="s">
        <v>17</v>
      </c>
      <c r="E48" s="385">
        <v>3.2441500000000003</v>
      </c>
      <c r="F48" s="401">
        <f t="shared" si="0"/>
        <v>129.76600000000002</v>
      </c>
      <c r="G48" s="735"/>
    </row>
    <row r="49" spans="1:7" x14ac:dyDescent="0.25">
      <c r="A49" s="314"/>
      <c r="B49" s="349" t="s">
        <v>20</v>
      </c>
      <c r="C49" s="352" t="s">
        <v>127</v>
      </c>
      <c r="D49" s="317" t="s">
        <v>100</v>
      </c>
      <c r="E49" s="385">
        <v>0.78585000000000005</v>
      </c>
      <c r="F49" s="401">
        <f t="shared" si="0"/>
        <v>15.717000000000001</v>
      </c>
      <c r="G49" s="735"/>
    </row>
    <row r="50" spans="1:7" x14ac:dyDescent="0.25">
      <c r="A50" s="314"/>
      <c r="B50" s="351" t="s">
        <v>22</v>
      </c>
      <c r="C50" s="355" t="s">
        <v>232</v>
      </c>
      <c r="D50" s="317" t="s">
        <v>100</v>
      </c>
      <c r="E50" s="385">
        <v>0.47352500000000003</v>
      </c>
      <c r="F50" s="401">
        <f t="shared" si="0"/>
        <v>9.4705000000000013</v>
      </c>
      <c r="G50" s="735"/>
    </row>
    <row r="51" spans="1:7" x14ac:dyDescent="0.25">
      <c r="A51" s="314"/>
      <c r="B51" s="351"/>
      <c r="C51" s="356" t="s">
        <v>231</v>
      </c>
      <c r="D51" s="317" t="s">
        <v>17</v>
      </c>
      <c r="E51" s="385">
        <v>1.4205749999999999</v>
      </c>
      <c r="F51" s="401">
        <f t="shared" si="0"/>
        <v>56.822999999999993</v>
      </c>
      <c r="G51" s="735"/>
    </row>
    <row r="52" spans="1:7" ht="25.5" x14ac:dyDescent="0.25">
      <c r="A52" s="314"/>
      <c r="B52" s="351"/>
      <c r="C52" s="356" t="s">
        <v>230</v>
      </c>
      <c r="D52" s="317" t="s">
        <v>9</v>
      </c>
      <c r="E52" s="385">
        <v>0.33247500000000002</v>
      </c>
      <c r="F52" s="401">
        <f t="shared" si="0"/>
        <v>3.3247500000000003</v>
      </c>
      <c r="G52" s="735"/>
    </row>
    <row r="53" spans="1:7" ht="39" thickBot="1" x14ac:dyDescent="0.3">
      <c r="A53" s="314"/>
      <c r="B53" s="351"/>
      <c r="C53" s="357" t="s">
        <v>261</v>
      </c>
      <c r="D53" s="317" t="s">
        <v>9</v>
      </c>
      <c r="E53" s="385">
        <v>0.11082500000000001</v>
      </c>
      <c r="F53" s="401">
        <f t="shared" si="0"/>
        <v>1.10825</v>
      </c>
      <c r="G53" s="735"/>
    </row>
    <row r="54" spans="1:7" ht="22.9" customHeight="1" x14ac:dyDescent="0.25">
      <c r="A54" s="314"/>
      <c r="B54" s="358" t="s">
        <v>132</v>
      </c>
      <c r="C54" s="359" t="s">
        <v>262</v>
      </c>
      <c r="D54" s="317" t="s">
        <v>226</v>
      </c>
      <c r="E54" s="385">
        <v>3.7479000000000005</v>
      </c>
      <c r="F54" s="401">
        <f t="shared" si="0"/>
        <v>749.58</v>
      </c>
      <c r="G54" s="735"/>
    </row>
    <row r="55" spans="1:7" ht="16.149999999999999" customHeight="1" x14ac:dyDescent="0.25">
      <c r="A55" s="314"/>
      <c r="B55" s="360" t="s">
        <v>265</v>
      </c>
      <c r="C55" s="329" t="s">
        <v>234</v>
      </c>
      <c r="D55" s="317" t="s">
        <v>9</v>
      </c>
      <c r="E55" s="385">
        <v>9.2690000000000001</v>
      </c>
      <c r="F55" s="401">
        <f t="shared" si="0"/>
        <v>92.69</v>
      </c>
      <c r="G55" s="735"/>
    </row>
    <row r="56" spans="1:7" x14ac:dyDescent="0.25">
      <c r="A56" s="314"/>
      <c r="B56" s="360"/>
      <c r="C56" s="354" t="s">
        <v>233</v>
      </c>
      <c r="D56" s="317" t="s">
        <v>226</v>
      </c>
      <c r="E56" s="385">
        <v>18.739500000000003</v>
      </c>
      <c r="F56" s="401">
        <f t="shared" si="0"/>
        <v>3747.9000000000005</v>
      </c>
      <c r="G56" s="735"/>
    </row>
    <row r="57" spans="1:7" ht="15.75" thickBot="1" x14ac:dyDescent="0.3">
      <c r="A57" s="314"/>
      <c r="B57" s="361"/>
      <c r="C57" s="354" t="s">
        <v>255</v>
      </c>
      <c r="D57" s="317" t="s">
        <v>226</v>
      </c>
      <c r="E57" s="385">
        <v>16.069625000000002</v>
      </c>
      <c r="F57" s="401">
        <f t="shared" si="0"/>
        <v>3213.9250000000002</v>
      </c>
      <c r="G57" s="735"/>
    </row>
    <row r="58" spans="1:7" ht="38.25" x14ac:dyDescent="0.25">
      <c r="A58" s="314"/>
      <c r="B58" s="358" t="s">
        <v>164</v>
      </c>
      <c r="C58" s="344" t="s">
        <v>261</v>
      </c>
      <c r="D58" s="317" t="s">
        <v>128</v>
      </c>
      <c r="E58" s="385">
        <v>3.2643000000000004</v>
      </c>
      <c r="F58" s="401">
        <f t="shared" si="0"/>
        <v>261.14400000000001</v>
      </c>
      <c r="G58" s="735"/>
    </row>
    <row r="59" spans="1:7" x14ac:dyDescent="0.25">
      <c r="A59" s="314"/>
      <c r="B59" s="360"/>
      <c r="C59" s="352" t="s">
        <v>85</v>
      </c>
      <c r="D59" s="317" t="s">
        <v>17</v>
      </c>
      <c r="E59" s="385">
        <v>12.946375</v>
      </c>
      <c r="F59" s="401">
        <f t="shared" si="0"/>
        <v>517.85500000000002</v>
      </c>
      <c r="G59" s="735"/>
    </row>
    <row r="60" spans="1:7" x14ac:dyDescent="0.25">
      <c r="A60" s="314"/>
      <c r="B60" s="360"/>
      <c r="C60" s="342" t="s">
        <v>78</v>
      </c>
      <c r="D60" s="317" t="s">
        <v>128</v>
      </c>
      <c r="E60" s="385">
        <v>30.073875000000005</v>
      </c>
      <c r="F60" s="401">
        <f t="shared" si="0"/>
        <v>2405.9100000000003</v>
      </c>
      <c r="G60" s="735"/>
    </row>
    <row r="61" spans="1:7" x14ac:dyDescent="0.25">
      <c r="A61" s="314"/>
      <c r="B61" s="362"/>
      <c r="C61" s="359" t="s">
        <v>80</v>
      </c>
      <c r="D61" s="317" t="s">
        <v>9</v>
      </c>
      <c r="E61" s="385">
        <v>2.9922750000000002</v>
      </c>
      <c r="F61" s="401">
        <f t="shared" si="0"/>
        <v>29.922750000000001</v>
      </c>
      <c r="G61" s="735"/>
    </row>
    <row r="62" spans="1:7" ht="15.75" thickBot="1" x14ac:dyDescent="0.3">
      <c r="A62" s="314"/>
      <c r="B62" s="362"/>
      <c r="C62" s="363" t="s">
        <v>252</v>
      </c>
      <c r="D62" s="317" t="s">
        <v>9</v>
      </c>
      <c r="E62" s="385">
        <v>103.71205</v>
      </c>
      <c r="F62" s="401">
        <f t="shared" si="0"/>
        <v>1037.1205</v>
      </c>
      <c r="G62" s="735"/>
    </row>
    <row r="63" spans="1:7" x14ac:dyDescent="0.25">
      <c r="A63" s="314"/>
      <c r="B63" s="358" t="s">
        <v>163</v>
      </c>
      <c r="C63" s="352" t="s">
        <v>86</v>
      </c>
      <c r="D63" s="317" t="s">
        <v>128</v>
      </c>
      <c r="E63" s="385">
        <v>12.704575</v>
      </c>
      <c r="F63" s="401">
        <f t="shared" si="0"/>
        <v>1016.366</v>
      </c>
      <c r="G63" s="735"/>
    </row>
    <row r="64" spans="1:7" ht="38.25" x14ac:dyDescent="0.25">
      <c r="A64" s="314"/>
      <c r="B64" s="360"/>
      <c r="C64" s="344" t="s">
        <v>261</v>
      </c>
      <c r="D64" s="317" t="s">
        <v>128</v>
      </c>
      <c r="E64" s="385">
        <v>3.2945250000000001</v>
      </c>
      <c r="F64" s="401">
        <f t="shared" si="0"/>
        <v>263.56200000000001</v>
      </c>
      <c r="G64" s="735"/>
    </row>
    <row r="65" spans="1:7" x14ac:dyDescent="0.25">
      <c r="A65" s="314"/>
      <c r="B65" s="360"/>
      <c r="C65" s="364" t="s">
        <v>236</v>
      </c>
      <c r="D65" s="317" t="s">
        <v>128</v>
      </c>
      <c r="E65" s="385">
        <v>63.532950000000007</v>
      </c>
      <c r="F65" s="401">
        <f t="shared" si="0"/>
        <v>5082.6360000000004</v>
      </c>
      <c r="G65" s="735"/>
    </row>
    <row r="66" spans="1:7" ht="15.75" thickBot="1" x14ac:dyDescent="0.3">
      <c r="A66" s="314"/>
      <c r="B66" s="360"/>
      <c r="C66" s="364" t="s">
        <v>235</v>
      </c>
      <c r="D66" s="317" t="s">
        <v>9</v>
      </c>
      <c r="E66" s="385">
        <v>9.1481000000000012</v>
      </c>
      <c r="F66" s="401">
        <f t="shared" si="0"/>
        <v>91.481000000000009</v>
      </c>
      <c r="G66" s="735"/>
    </row>
    <row r="67" spans="1:7" ht="26.25" thickBot="1" x14ac:dyDescent="0.3">
      <c r="A67" s="314"/>
      <c r="B67" s="365" t="s">
        <v>87</v>
      </c>
      <c r="C67" s="344" t="s">
        <v>101</v>
      </c>
      <c r="D67" s="317" t="s">
        <v>9</v>
      </c>
      <c r="E67" s="385">
        <v>2.2870250000000003</v>
      </c>
      <c r="F67" s="401">
        <f t="shared" si="0"/>
        <v>22.870250000000002</v>
      </c>
      <c r="G67" s="735"/>
    </row>
    <row r="68" spans="1:7" ht="25.5" x14ac:dyDescent="0.25">
      <c r="A68" s="314"/>
      <c r="B68" s="747" t="s">
        <v>131</v>
      </c>
      <c r="C68" s="344" t="s">
        <v>263</v>
      </c>
      <c r="D68" s="317" t="s">
        <v>128</v>
      </c>
      <c r="E68" s="385">
        <v>3.274375</v>
      </c>
      <c r="F68" s="401">
        <f t="shared" ref="F68:F70" si="1">D68*E68</f>
        <v>261.95</v>
      </c>
      <c r="G68" s="735"/>
    </row>
    <row r="69" spans="1:7" x14ac:dyDescent="0.25">
      <c r="A69" s="314"/>
      <c r="B69" s="748"/>
      <c r="C69" s="352" t="s">
        <v>264</v>
      </c>
      <c r="D69" s="317" t="s">
        <v>128</v>
      </c>
      <c r="E69" s="385">
        <v>12.291499999999999</v>
      </c>
      <c r="F69" s="401">
        <f t="shared" si="1"/>
        <v>983.31999999999994</v>
      </c>
      <c r="G69" s="735"/>
    </row>
    <row r="70" spans="1:7" ht="15.75" thickBot="1" x14ac:dyDescent="0.3">
      <c r="A70" s="314"/>
      <c r="B70" s="749"/>
      <c r="C70" s="352" t="s">
        <v>26</v>
      </c>
      <c r="D70" s="321" t="s">
        <v>9</v>
      </c>
      <c r="E70" s="386">
        <v>4.5337500000000004</v>
      </c>
      <c r="F70" s="402">
        <f t="shared" si="1"/>
        <v>45.337500000000006</v>
      </c>
      <c r="G70" s="736"/>
    </row>
    <row r="71" spans="1:7" x14ac:dyDescent="0.25">
      <c r="A71" s="366"/>
      <c r="B71" s="732"/>
      <c r="C71" s="733"/>
      <c r="D71" s="387"/>
      <c r="E71" s="388" t="s">
        <v>115</v>
      </c>
      <c r="F71" s="389">
        <f>SUM(F4:F70)</f>
        <v>68906.249750000017</v>
      </c>
    </row>
    <row r="72" spans="1:7" x14ac:dyDescent="0.25">
      <c r="A72" s="367"/>
      <c r="B72" s="367"/>
      <c r="C72" s="368"/>
      <c r="D72" s="380"/>
      <c r="E72" s="381" t="s">
        <v>116</v>
      </c>
      <c r="F72" s="382">
        <f>F71*0.2</f>
        <v>13781.249950000005</v>
      </c>
    </row>
    <row r="73" spans="1:7" ht="15.75" thickBot="1" x14ac:dyDescent="0.3">
      <c r="A73" s="367"/>
      <c r="B73" s="367"/>
      <c r="C73" s="368"/>
      <c r="D73" s="380"/>
      <c r="E73" s="383" t="s">
        <v>117</v>
      </c>
      <c r="F73" s="384">
        <f>F71+F72</f>
        <v>82687.499700000015</v>
      </c>
    </row>
    <row r="76" spans="1:7" ht="19.899999999999999" customHeight="1" x14ac:dyDescent="0.25">
      <c r="D76" s="404" t="s">
        <v>133</v>
      </c>
      <c r="E76" s="403">
        <v>12248.78</v>
      </c>
    </row>
    <row r="77" spans="1:7" ht="19.899999999999999" customHeight="1" x14ac:dyDescent="0.25">
      <c r="D77" s="404" t="s">
        <v>68</v>
      </c>
      <c r="E77" s="403">
        <v>12586.8</v>
      </c>
    </row>
    <row r="78" spans="1:7" ht="19.899999999999999" customHeight="1" x14ac:dyDescent="0.25">
      <c r="D78" s="404" t="s">
        <v>489</v>
      </c>
      <c r="E78" s="403">
        <v>8526.27</v>
      </c>
    </row>
    <row r="79" spans="1:7" ht="19.899999999999999" customHeight="1" x14ac:dyDescent="0.25">
      <c r="D79" s="404" t="s">
        <v>185</v>
      </c>
      <c r="E79" s="403">
        <v>8817.24</v>
      </c>
    </row>
    <row r="80" spans="1:7" ht="19.899999999999999" customHeight="1" x14ac:dyDescent="0.25">
      <c r="D80" s="404" t="s">
        <v>172</v>
      </c>
      <c r="E80" s="403">
        <v>26727.16</v>
      </c>
    </row>
    <row r="81" spans="4:5" ht="5.45" customHeight="1" x14ac:dyDescent="0.25">
      <c r="E81" s="30"/>
    </row>
    <row r="82" spans="4:5" x14ac:dyDescent="0.25">
      <c r="D82" s="317" t="s">
        <v>115</v>
      </c>
      <c r="E82" s="403">
        <f>SUM(E76:E81)</f>
        <v>68906.25</v>
      </c>
    </row>
    <row r="83" spans="4:5" x14ac:dyDescent="0.25">
      <c r="D83" s="317" t="s">
        <v>490</v>
      </c>
      <c r="E83" s="403">
        <f>E82*0.2</f>
        <v>13781.25</v>
      </c>
    </row>
    <row r="84" spans="4:5" x14ac:dyDescent="0.25">
      <c r="D84" s="404" t="s">
        <v>117</v>
      </c>
      <c r="E84" s="405">
        <f>SUM(E82:E83)</f>
        <v>82687.5</v>
      </c>
    </row>
  </sheetData>
  <mergeCells count="11">
    <mergeCell ref="B71:C71"/>
    <mergeCell ref="G4:G11"/>
    <mergeCell ref="G12:G21"/>
    <mergeCell ref="G22:G31"/>
    <mergeCell ref="G32:G41"/>
    <mergeCell ref="G42:G70"/>
    <mergeCell ref="B8:B10"/>
    <mergeCell ref="B12:B14"/>
    <mergeCell ref="B15:B16"/>
    <mergeCell ref="B18:B21"/>
    <mergeCell ref="B68:B70"/>
  </mergeCells>
  <phoneticPr fontId="19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8"/>
  <sheetViews>
    <sheetView workbookViewId="0">
      <selection activeCell="B22" sqref="B22"/>
    </sheetView>
  </sheetViews>
  <sheetFormatPr baseColWidth="10" defaultRowHeight="15" x14ac:dyDescent="0.25"/>
  <cols>
    <col min="1" max="1" width="42.85546875" customWidth="1"/>
    <col min="2" max="2" width="55.5703125" customWidth="1"/>
    <col min="3" max="7" width="10" style="33" customWidth="1"/>
  </cols>
  <sheetData>
    <row r="1" spans="1:7" ht="30" x14ac:dyDescent="0.25">
      <c r="A1" s="32" t="s">
        <v>154</v>
      </c>
      <c r="C1" s="34" t="s">
        <v>168</v>
      </c>
      <c r="D1" s="34" t="s">
        <v>169</v>
      </c>
      <c r="E1" s="34" t="s">
        <v>170</v>
      </c>
      <c r="F1" s="34" t="s">
        <v>171</v>
      </c>
      <c r="G1" s="34" t="s">
        <v>172</v>
      </c>
    </row>
    <row r="2" spans="1:7" x14ac:dyDescent="0.25">
      <c r="A2" s="33" t="s">
        <v>136</v>
      </c>
      <c r="B2" t="s">
        <v>134</v>
      </c>
      <c r="C2" s="33" t="s">
        <v>173</v>
      </c>
      <c r="D2" s="33" t="s">
        <v>173</v>
      </c>
      <c r="E2" s="33" t="s">
        <v>173</v>
      </c>
      <c r="F2" s="33" t="s">
        <v>173</v>
      </c>
      <c r="G2" s="33" t="s">
        <v>173</v>
      </c>
    </row>
    <row r="3" spans="1:7" x14ac:dyDescent="0.25">
      <c r="A3" s="33" t="s">
        <v>166</v>
      </c>
      <c r="B3" t="s">
        <v>167</v>
      </c>
      <c r="C3" s="33" t="s">
        <v>173</v>
      </c>
      <c r="D3" s="33" t="s">
        <v>173</v>
      </c>
      <c r="E3" s="33" t="s">
        <v>173</v>
      </c>
      <c r="F3" s="33" t="s">
        <v>173</v>
      </c>
      <c r="G3" s="33" t="s">
        <v>173</v>
      </c>
    </row>
    <row r="4" spans="1:7" x14ac:dyDescent="0.25">
      <c r="A4" s="33" t="s">
        <v>160</v>
      </c>
      <c r="B4" t="s">
        <v>159</v>
      </c>
      <c r="C4" s="33" t="s">
        <v>173</v>
      </c>
      <c r="D4" s="33" t="s">
        <v>173</v>
      </c>
      <c r="E4" s="33" t="s">
        <v>173</v>
      </c>
      <c r="F4" s="33" t="s">
        <v>173</v>
      </c>
      <c r="G4" s="33" t="s">
        <v>173</v>
      </c>
    </row>
    <row r="5" spans="1:7" x14ac:dyDescent="0.25">
      <c r="A5" s="33" t="s">
        <v>145</v>
      </c>
      <c r="B5" t="s">
        <v>146</v>
      </c>
      <c r="C5" s="33" t="s">
        <v>173</v>
      </c>
      <c r="D5" s="33" t="s">
        <v>173</v>
      </c>
      <c r="E5" s="33" t="s">
        <v>173</v>
      </c>
      <c r="F5" s="33" t="s">
        <v>173</v>
      </c>
      <c r="G5" s="33" t="s">
        <v>173</v>
      </c>
    </row>
    <row r="6" spans="1:7" x14ac:dyDescent="0.25">
      <c r="A6" s="33" t="s">
        <v>145</v>
      </c>
      <c r="B6" t="s">
        <v>147</v>
      </c>
      <c r="C6" s="33" t="s">
        <v>173</v>
      </c>
      <c r="D6" s="33" t="s">
        <v>173</v>
      </c>
      <c r="E6" s="33" t="s">
        <v>173</v>
      </c>
      <c r="F6" s="33" t="s">
        <v>173</v>
      </c>
      <c r="G6" s="33" t="s">
        <v>173</v>
      </c>
    </row>
    <row r="7" spans="1:7" x14ac:dyDescent="0.25">
      <c r="A7" s="33" t="s">
        <v>137</v>
      </c>
      <c r="B7" t="s">
        <v>138</v>
      </c>
      <c r="C7" s="33" t="s">
        <v>173</v>
      </c>
      <c r="D7" s="33" t="s">
        <v>173</v>
      </c>
      <c r="E7" s="33" t="s">
        <v>173</v>
      </c>
      <c r="F7" s="33" t="s">
        <v>173</v>
      </c>
      <c r="G7" s="33" t="s">
        <v>173</v>
      </c>
    </row>
    <row r="8" spans="1:7" ht="30" x14ac:dyDescent="0.25">
      <c r="A8" s="33" t="s">
        <v>140</v>
      </c>
      <c r="B8" s="31" t="s">
        <v>139</v>
      </c>
      <c r="C8" s="33" t="s">
        <v>173</v>
      </c>
      <c r="D8" s="33" t="s">
        <v>173</v>
      </c>
      <c r="E8" s="33" t="s">
        <v>173</v>
      </c>
      <c r="F8" s="33" t="s">
        <v>173</v>
      </c>
      <c r="G8" s="33" t="s">
        <v>173</v>
      </c>
    </row>
    <row r="9" spans="1:7" x14ac:dyDescent="0.25">
      <c r="A9" s="33" t="s">
        <v>142</v>
      </c>
      <c r="B9" t="s">
        <v>158</v>
      </c>
      <c r="C9" s="33" t="s">
        <v>173</v>
      </c>
      <c r="E9" s="33" t="s">
        <v>173</v>
      </c>
      <c r="F9" s="33" t="s">
        <v>173</v>
      </c>
      <c r="G9" s="33" t="s">
        <v>173</v>
      </c>
    </row>
    <row r="10" spans="1:7" x14ac:dyDescent="0.25">
      <c r="A10" s="33" t="s">
        <v>143</v>
      </c>
      <c r="B10" t="s">
        <v>144</v>
      </c>
      <c r="C10" s="33" t="s">
        <v>173</v>
      </c>
      <c r="E10" s="33" t="s">
        <v>173</v>
      </c>
      <c r="F10" s="33" t="s">
        <v>173</v>
      </c>
      <c r="G10" s="33" t="s">
        <v>173</v>
      </c>
    </row>
    <row r="11" spans="1:7" x14ac:dyDescent="0.25">
      <c r="A11" s="33" t="s">
        <v>155</v>
      </c>
      <c r="B11" t="s">
        <v>135</v>
      </c>
      <c r="C11" s="33" t="s">
        <v>173</v>
      </c>
      <c r="E11" s="33" t="s">
        <v>173</v>
      </c>
      <c r="F11" s="33" t="s">
        <v>173</v>
      </c>
    </row>
    <row r="12" spans="1:7" x14ac:dyDescent="0.25">
      <c r="A12" s="33" t="s">
        <v>141</v>
      </c>
      <c r="B12" t="s">
        <v>157</v>
      </c>
      <c r="D12" s="33" t="s">
        <v>173</v>
      </c>
      <c r="F12" s="33" t="s">
        <v>173</v>
      </c>
      <c r="G12" s="33" t="s">
        <v>173</v>
      </c>
    </row>
    <row r="13" spans="1:7" x14ac:dyDescent="0.25">
      <c r="A13" s="33" t="s">
        <v>162</v>
      </c>
      <c r="B13" t="s">
        <v>161</v>
      </c>
      <c r="F13" s="33" t="s">
        <v>173</v>
      </c>
      <c r="G13" s="33" t="s">
        <v>173</v>
      </c>
    </row>
    <row r="14" spans="1:7" x14ac:dyDescent="0.25">
      <c r="A14" s="33" t="s">
        <v>148</v>
      </c>
      <c r="B14" t="s">
        <v>151</v>
      </c>
      <c r="D14" s="33" t="s">
        <v>173</v>
      </c>
    </row>
    <row r="15" spans="1:7" x14ac:dyDescent="0.25">
      <c r="A15" s="33" t="s">
        <v>148</v>
      </c>
      <c r="B15" t="s">
        <v>156</v>
      </c>
      <c r="D15" s="33" t="s">
        <v>173</v>
      </c>
    </row>
    <row r="16" spans="1:7" ht="30" x14ac:dyDescent="0.25">
      <c r="A16" s="33" t="s">
        <v>149</v>
      </c>
      <c r="B16" s="31" t="s">
        <v>153</v>
      </c>
      <c r="D16" s="33" t="s">
        <v>173</v>
      </c>
    </row>
    <row r="17" spans="1:6" x14ac:dyDescent="0.25">
      <c r="A17" s="33" t="s">
        <v>150</v>
      </c>
      <c r="B17" t="s">
        <v>152</v>
      </c>
      <c r="F17" s="33" t="s">
        <v>173</v>
      </c>
    </row>
    <row r="18" spans="1:6" ht="30" x14ac:dyDescent="0.25">
      <c r="A18" s="34" t="s">
        <v>175</v>
      </c>
      <c r="B18" s="31" t="s">
        <v>174</v>
      </c>
      <c r="F18" s="33" t="s">
        <v>173</v>
      </c>
    </row>
  </sheetData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UFR STAPS 2023-2024</vt:lpstr>
      <vt:lpstr>Feuil1</vt:lpstr>
      <vt:lpstr>Feuil2</vt:lpstr>
      <vt:lpstr>a la demande</vt:lpstr>
      <vt:lpstr>'UFR STAPS 2023-2024'!Zone_d_impression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Thierry Bachetti</dc:creator>
  <cp:lastModifiedBy>Nathalie Menguy</cp:lastModifiedBy>
  <cp:lastPrinted>2023-09-15T06:40:18Z</cp:lastPrinted>
  <dcterms:created xsi:type="dcterms:W3CDTF">2019-06-21T19:23:26Z</dcterms:created>
  <dcterms:modified xsi:type="dcterms:W3CDTF">2023-09-22T09:18:21Z</dcterms:modified>
</cp:coreProperties>
</file>