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0225"/>
  <workbookPr backupFile="1" codeName="ThisWorkbook" autoCompressPictures="0"/>
  <bookViews>
    <workbookView xWindow="0" yWindow="0" windowWidth="25600" windowHeight="16060"/>
  </bookViews>
  <sheets>
    <sheet name="PRO" sheetId="21" r:id="rId1"/>
  </sheets>
  <externalReferences>
    <externalReference r:id="rId2"/>
  </externalReferences>
  <definedNames>
    <definedName name="AIRAP">#REF!</definedName>
    <definedName name="ALDES">#REF!</definedName>
    <definedName name="ARMACELL">'[1]Coef. de vente'!$C$22</definedName>
    <definedName name="BEG">#REF!</definedName>
    <definedName name="Bride100">#REF!</definedName>
    <definedName name="Bride125">#REF!</definedName>
    <definedName name="Bride150">#REF!</definedName>
    <definedName name="Bride200">#REF!</definedName>
    <definedName name="Bride200à10">#REF!</definedName>
    <definedName name="Bride250">#REF!</definedName>
    <definedName name="Bride250à10">#REF!</definedName>
    <definedName name="Bride300">#REF!</definedName>
    <definedName name="Bride300à10">#REF!</definedName>
    <definedName name="Bride32">#REF!</definedName>
    <definedName name="Bride350">#REF!</definedName>
    <definedName name="Bride350à10">#REF!</definedName>
    <definedName name="Bride40">#REF!</definedName>
    <definedName name="Bride400">#REF!</definedName>
    <definedName name="Bride400à10">#REF!</definedName>
    <definedName name="Bride450">#REF!</definedName>
    <definedName name="Bride450à10">#REF!</definedName>
    <definedName name="Bride50">#REF!</definedName>
    <definedName name="Bride500">#REF!</definedName>
    <definedName name="Bride500à10">#REF!</definedName>
    <definedName name="Bride600">#REF!</definedName>
    <definedName name="Bride600à10">#REF!</definedName>
    <definedName name="Bride65">#REF!</definedName>
    <definedName name="Bride700">#REF!</definedName>
    <definedName name="Bride700à10">#REF!</definedName>
    <definedName name="Bride80">#REF!</definedName>
    <definedName name="CIAT">#REF!</definedName>
    <definedName name="Coeff_vente">#REF!</definedName>
    <definedName name="DAIKIN">#REF!</definedName>
    <definedName name="DISANO">#REF!</definedName>
    <definedName name="ETAP">#REF!</definedName>
    <definedName name="FA">#REF!</definedName>
    <definedName name="GEUTEBRUCK">#REF!</definedName>
    <definedName name="Heure">#REF!</definedName>
    <definedName name="_xlnm.Print_Titles" localSheetId="0">PRO!$2:$3</definedName>
    <definedName name="KAUFEL">#REF!</definedName>
    <definedName name="LACAZE">#REF!</definedName>
    <definedName name="LEGRAND">#REF!</definedName>
    <definedName name="LRI">#REF!</definedName>
    <definedName name="NEXANS">#REF!</definedName>
    <definedName name="PHILIPS">#REF!</definedName>
    <definedName name="PNEUMATEX">#REF!</definedName>
    <definedName name="PUM_PVC">'[1]Coef. de vente'!$C$21</definedName>
    <definedName name="PVC_EU_PUM">#REF!</definedName>
    <definedName name="RU3PMF100">#REF!</definedName>
    <definedName name="RU3PMF15">#REF!</definedName>
    <definedName name="RU3PMF20">#REF!</definedName>
    <definedName name="RU3PMF25">#REF!</definedName>
    <definedName name="RU3PMF32">#REF!</definedName>
    <definedName name="RU3PMF40">#REF!</definedName>
    <definedName name="RU3PMF50">#REF!</definedName>
    <definedName name="RU3PMF65">#REF!</definedName>
    <definedName name="RU3PMF80">#REF!</definedName>
    <definedName name="SALMSON">#REF!</definedName>
    <definedName name="SAPPEL">#REF!</definedName>
    <definedName name="SCHNEIDER">#REF!</definedName>
    <definedName name="SERMES">#REF!</definedName>
    <definedName name="SIEMENS">#REF!</definedName>
    <definedName name="SOCOMEC">#REF!</definedName>
    <definedName name="TA_CONTROL">#REF!</definedName>
    <definedName name="THORN">#REF!</definedName>
    <definedName name="TOMEGA">#REF!</definedName>
    <definedName name="TRILUX">#REF!</definedName>
    <definedName name="WILO">#REF!</definedName>
    <definedName name="_xlnm.Print_Area" localSheetId="0">PRO!$B$2:$G$525</definedName>
  </definedNames>
  <calcPr calcId="140001" iterate="1" concurrentCalc="0"/>
  <customWorkbookViews>
    <customWorkbookView name="Jean-Luc - Affichage personnalisé" guid="{7D1676DD-43C1-4F56-8C6B-10CC027A1565}" mergeInterval="0" personalView="1" maximized="1" windowWidth="1020" windowHeight="598" activeSheetId="2"/>
    <customWorkbookView name="Yannick - Affichage personnalisé" guid="{50FC47B1-9C6A-4DBA-BCE0-107B478AA3FF}" mergeInterval="0" personalView="1" maximized="1" windowWidth="1020" windowHeight="605" activeSheetId="2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97" i="21" l="1"/>
  <c r="G304" i="21"/>
  <c r="G299" i="21"/>
  <c r="G180" i="21"/>
  <c r="G70" i="21"/>
  <c r="G71" i="21"/>
  <c r="G279" i="21"/>
  <c r="G278" i="21"/>
  <c r="G277" i="21"/>
  <c r="G427" i="21"/>
  <c r="G370" i="21"/>
  <c r="G308" i="21"/>
  <c r="G301" i="21"/>
  <c r="G303" i="21"/>
  <c r="G302" i="21"/>
  <c r="G298" i="21"/>
  <c r="G294" i="21"/>
  <c r="G295" i="21"/>
  <c r="G296" i="21"/>
  <c r="G297" i="21"/>
  <c r="G456" i="21"/>
  <c r="G455" i="21"/>
  <c r="G454" i="21"/>
  <c r="G453" i="21"/>
  <c r="G452" i="21"/>
  <c r="G451" i="21"/>
  <c r="G462" i="21"/>
  <c r="G461" i="21"/>
  <c r="G460" i="21"/>
  <c r="G459" i="21"/>
  <c r="G458" i="21"/>
  <c r="G457" i="21"/>
  <c r="G444" i="21"/>
  <c r="G386" i="21"/>
  <c r="G325" i="21"/>
  <c r="G257" i="21"/>
  <c r="G203" i="21"/>
  <c r="G115" i="21"/>
  <c r="G116" i="21"/>
  <c r="G117" i="21"/>
  <c r="G118" i="21"/>
  <c r="G119" i="21"/>
  <c r="G58" i="21"/>
  <c r="G60" i="21"/>
  <c r="G61" i="21"/>
  <c r="B516" i="21"/>
  <c r="B514" i="21"/>
  <c r="B511" i="21"/>
  <c r="B509" i="21"/>
  <c r="F508" i="21"/>
  <c r="G508" i="21"/>
  <c r="F509" i="21"/>
  <c r="F510" i="21"/>
  <c r="G510" i="21"/>
  <c r="F512" i="21"/>
  <c r="G512" i="21"/>
  <c r="F513" i="21"/>
  <c r="G513" i="21"/>
  <c r="F514" i="21"/>
  <c r="G514" i="21"/>
  <c r="F515" i="21"/>
  <c r="G515" i="21"/>
  <c r="B507" i="21"/>
  <c r="B492" i="21"/>
  <c r="F492" i="21"/>
  <c r="F491" i="21"/>
  <c r="G491" i="21"/>
  <c r="B485" i="21"/>
  <c r="B490" i="21"/>
  <c r="B488" i="21"/>
  <c r="G445" i="21"/>
  <c r="G446" i="21"/>
  <c r="G448" i="21"/>
  <c r="G439" i="21"/>
  <c r="G434" i="21"/>
  <c r="G428" i="21"/>
  <c r="G422" i="21"/>
  <c r="G417" i="21"/>
  <c r="G416" i="21"/>
  <c r="G436" i="21"/>
  <c r="G424" i="21"/>
  <c r="G413" i="21"/>
  <c r="G438" i="21"/>
  <c r="G429" i="21"/>
  <c r="G447" i="21"/>
  <c r="G449" i="21"/>
  <c r="G516" i="21"/>
  <c r="G420" i="21"/>
  <c r="G437" i="21"/>
  <c r="G418" i="21"/>
  <c r="G432" i="21"/>
  <c r="G430" i="21"/>
  <c r="G435" i="21"/>
  <c r="G426" i="21"/>
  <c r="G423" i="21"/>
  <c r="G425" i="21"/>
  <c r="G415" i="21"/>
  <c r="G414" i="21"/>
  <c r="G431" i="21"/>
  <c r="G419" i="21"/>
  <c r="G450" i="21"/>
  <c r="G443" i="21"/>
  <c r="G433" i="21"/>
  <c r="G421" i="21"/>
  <c r="G412" i="21"/>
  <c r="G411" i="21"/>
  <c r="G410" i="21"/>
  <c r="G409" i="21"/>
  <c r="G408" i="21"/>
  <c r="G368" i="21"/>
  <c r="G367" i="21"/>
  <c r="G440" i="21"/>
  <c r="G442" i="21"/>
  <c r="G509" i="21"/>
  <c r="G511" i="21"/>
  <c r="G375" i="21"/>
  <c r="G374" i="21"/>
  <c r="G372" i="21"/>
  <c r="G373" i="21"/>
  <c r="G369" i="21"/>
  <c r="G276" i="21"/>
  <c r="G275" i="21"/>
  <c r="G273" i="21"/>
  <c r="G271" i="21"/>
  <c r="G263" i="21"/>
  <c r="G264" i="21"/>
  <c r="G266" i="21"/>
  <c r="G261" i="21"/>
  <c r="G262" i="21"/>
  <c r="G259" i="21"/>
  <c r="G260" i="21"/>
  <c r="G256" i="21"/>
  <c r="E196" i="21"/>
  <c r="G265" i="21"/>
  <c r="G269" i="21"/>
  <c r="G268" i="21"/>
  <c r="G267" i="21"/>
  <c r="G270" i="21"/>
  <c r="G274" i="21"/>
  <c r="G173" i="21"/>
  <c r="G172" i="21"/>
  <c r="G171" i="21"/>
  <c r="G170" i="21"/>
  <c r="G177" i="21"/>
  <c r="G166" i="21"/>
  <c r="G111" i="21"/>
  <c r="G110" i="21"/>
  <c r="G106" i="21"/>
  <c r="G105" i="21"/>
  <c r="G174" i="21"/>
  <c r="G178" i="21"/>
  <c r="G97" i="21"/>
  <c r="G98" i="21"/>
  <c r="G99" i="21"/>
  <c r="G100" i="21"/>
  <c r="G81" i="21"/>
  <c r="G74" i="21"/>
  <c r="G86" i="21"/>
  <c r="G91" i="21"/>
  <c r="G76" i="21"/>
  <c r="G46" i="21"/>
  <c r="G34" i="21"/>
  <c r="G33" i="21"/>
  <c r="G32" i="21"/>
  <c r="G29" i="21"/>
  <c r="G28" i="21"/>
  <c r="G27" i="21"/>
  <c r="G88" i="21"/>
  <c r="G83" i="21"/>
  <c r="G394" i="21"/>
  <c r="G392" i="21"/>
  <c r="G393" i="21"/>
  <c r="G395" i="21"/>
  <c r="B504" i="21"/>
  <c r="B502" i="21"/>
  <c r="B501" i="21"/>
  <c r="B500" i="21"/>
  <c r="F500" i="21"/>
  <c r="F501" i="21"/>
  <c r="F502" i="21"/>
  <c r="B499" i="21"/>
  <c r="B498" i="21"/>
  <c r="B495" i="21"/>
  <c r="B476" i="21"/>
  <c r="B483" i="21"/>
  <c r="B482" i="21"/>
  <c r="F482" i="21"/>
  <c r="F483" i="21"/>
  <c r="B481" i="21"/>
  <c r="B479" i="21"/>
  <c r="B474" i="21"/>
  <c r="B473" i="21"/>
  <c r="B469" i="21"/>
  <c r="F468" i="21"/>
  <c r="G468" i="21"/>
  <c r="B467" i="21"/>
  <c r="B466" i="21"/>
  <c r="G5" i="21"/>
  <c r="G6" i="21"/>
  <c r="G7" i="21"/>
  <c r="G8" i="21"/>
  <c r="G396" i="21"/>
  <c r="G363" i="21"/>
  <c r="G364" i="21"/>
  <c r="G371" i="21"/>
  <c r="G376" i="21"/>
  <c r="G390" i="21"/>
  <c r="G387" i="21"/>
  <c r="G383" i="21"/>
  <c r="G382" i="21"/>
  <c r="G381" i="21"/>
  <c r="G380" i="21"/>
  <c r="G379" i="21"/>
  <c r="G378" i="21"/>
  <c r="G358" i="21"/>
  <c r="G357" i="21"/>
  <c r="G353" i="21"/>
  <c r="G352" i="21"/>
  <c r="G351" i="21"/>
  <c r="G400" i="21"/>
  <c r="E339" i="21"/>
  <c r="E332" i="21"/>
  <c r="E336" i="21"/>
  <c r="G219" i="21"/>
  <c r="G389" i="21"/>
  <c r="G391" i="21"/>
  <c r="G385" i="21"/>
  <c r="G384" i="21"/>
  <c r="G355" i="21"/>
  <c r="G359" i="21"/>
  <c r="G356" i="21"/>
  <c r="G361" i="21"/>
  <c r="G354" i="21"/>
  <c r="G320" i="21"/>
  <c r="G319" i="21"/>
  <c r="G397" i="21"/>
  <c r="G502" i="21"/>
  <c r="G366" i="21"/>
  <c r="G336" i="21"/>
  <c r="G360" i="21"/>
  <c r="G362" i="21"/>
  <c r="G321" i="21"/>
  <c r="G322" i="21"/>
  <c r="G318" i="21"/>
  <c r="G328" i="21"/>
  <c r="G327" i="21"/>
  <c r="G326" i="21"/>
  <c r="G324" i="21"/>
  <c r="G334" i="21"/>
  <c r="G333" i="21"/>
  <c r="G331" i="21"/>
  <c r="G330" i="21"/>
  <c r="G329" i="21"/>
  <c r="G340" i="21"/>
  <c r="G338" i="21"/>
  <c r="G337" i="21"/>
  <c r="G335" i="21"/>
  <c r="G280" i="21"/>
  <c r="G272" i="21"/>
  <c r="G249" i="21"/>
  <c r="G247" i="21"/>
  <c r="G246" i="21"/>
  <c r="G245" i="21"/>
  <c r="G248" i="21"/>
  <c r="G339" i="21"/>
  <c r="G332" i="21"/>
  <c r="G281" i="21"/>
  <c r="G283" i="21"/>
  <c r="G490" i="21"/>
  <c r="G492" i="21"/>
  <c r="G341" i="21"/>
  <c r="G500" i="21"/>
  <c r="G205" i="21"/>
  <c r="E198" i="21"/>
  <c r="E197" i="21"/>
  <c r="G208" i="21"/>
  <c r="G197" i="21"/>
  <c r="G196" i="21"/>
  <c r="G198" i="21"/>
  <c r="G206" i="21"/>
  <c r="G195" i="21"/>
  <c r="E190" i="21"/>
  <c r="G191" i="21"/>
  <c r="G189" i="21"/>
  <c r="G181" i="21"/>
  <c r="G167" i="21"/>
  <c r="G161" i="21"/>
  <c r="G122" i="21"/>
  <c r="G123" i="21"/>
  <c r="G185" i="21"/>
  <c r="G184" i="21"/>
  <c r="G183" i="21"/>
  <c r="G160" i="21"/>
  <c r="G159" i="21"/>
  <c r="G158" i="21"/>
  <c r="G157" i="21"/>
  <c r="G156" i="21"/>
  <c r="G155" i="21"/>
  <c r="G194" i="21"/>
  <c r="G193" i="21"/>
  <c r="G188" i="21"/>
  <c r="G187" i="21"/>
  <c r="G186" i="21"/>
  <c r="G213" i="21"/>
  <c r="G212" i="21"/>
  <c r="G211" i="21"/>
  <c r="G209" i="21"/>
  <c r="G207" i="21"/>
  <c r="G204" i="21"/>
  <c r="G226" i="21"/>
  <c r="G220" i="21"/>
  <c r="G218" i="21"/>
  <c r="G217" i="21"/>
  <c r="G216" i="21"/>
  <c r="G215" i="21"/>
  <c r="G214" i="21"/>
  <c r="G239" i="21"/>
  <c r="G238" i="21"/>
  <c r="G237" i="21"/>
  <c r="G236" i="21"/>
  <c r="G235" i="21"/>
  <c r="G227" i="21"/>
  <c r="G252" i="21"/>
  <c r="G244" i="21"/>
  <c r="G241" i="21"/>
  <c r="G284" i="21"/>
  <c r="G282" i="21"/>
  <c r="G258" i="21"/>
  <c r="G311" i="21"/>
  <c r="G309" i="21"/>
  <c r="G307" i="21"/>
  <c r="G305" i="21"/>
  <c r="G293" i="21"/>
  <c r="G315" i="21"/>
  <c r="G314" i="21"/>
  <c r="G313" i="21"/>
  <c r="G342" i="21"/>
  <c r="G190" i="21"/>
  <c r="G192" i="21"/>
  <c r="G124" i="21"/>
  <c r="G199" i="21"/>
  <c r="G200" i="21"/>
  <c r="G240" i="21"/>
  <c r="G230" i="21"/>
  <c r="G222" i="21"/>
  <c r="G221" i="21"/>
  <c r="G169" i="21"/>
  <c r="G90" i="21"/>
  <c r="G87" i="21"/>
  <c r="G82" i="21"/>
  <c r="G25" i="21"/>
  <c r="G22" i="21"/>
  <c r="G21" i="21"/>
  <c r="G20" i="21"/>
  <c r="G17" i="21"/>
  <c r="G16" i="21"/>
  <c r="G15" i="21"/>
  <c r="G14" i="21"/>
  <c r="G142" i="21"/>
  <c r="G140" i="21"/>
  <c r="G139" i="21"/>
  <c r="G138" i="21"/>
  <c r="G137" i="21"/>
  <c r="G134" i="21"/>
  <c r="G133" i="21"/>
  <c r="G132" i="21"/>
  <c r="G130" i="21"/>
  <c r="G128" i="21"/>
  <c r="G127" i="21"/>
  <c r="G126" i="21"/>
  <c r="G125" i="21"/>
  <c r="G121" i="21"/>
  <c r="G120" i="21"/>
  <c r="G114" i="21"/>
  <c r="G147" i="21"/>
  <c r="G150" i="21"/>
  <c r="G310" i="21"/>
  <c r="G312" i="21"/>
  <c r="G498" i="21"/>
  <c r="G316" i="21"/>
  <c r="G317" i="21"/>
  <c r="G48" i="21"/>
  <c r="G323" i="21"/>
  <c r="G499" i="21"/>
  <c r="G85" i="21"/>
  <c r="G146" i="21"/>
  <c r="G47" i="21"/>
  <c r="G152" i="21"/>
  <c r="G112" i="21"/>
  <c r="G101" i="21"/>
  <c r="G79" i="21"/>
  <c r="G78" i="21"/>
  <c r="G77" i="21"/>
  <c r="G75" i="21"/>
  <c r="G73" i="21"/>
  <c r="G72" i="21"/>
  <c r="G63" i="21"/>
  <c r="G62" i="21"/>
  <c r="G51" i="21"/>
  <c r="G50" i="21"/>
  <c r="G49" i="21"/>
  <c r="G45" i="21"/>
  <c r="G44" i="21"/>
  <c r="G42" i="21"/>
  <c r="G41" i="21"/>
  <c r="G39" i="21"/>
  <c r="G38" i="21"/>
  <c r="G37" i="21"/>
  <c r="G26" i="21"/>
  <c r="G13" i="21"/>
  <c r="G12" i="21"/>
  <c r="G84" i="21"/>
  <c r="G69" i="21"/>
  <c r="G57" i="21"/>
  <c r="G407" i="21"/>
  <c r="G154" i="21"/>
  <c r="F525" i="21"/>
  <c r="F524" i="21"/>
  <c r="F522" i="21"/>
  <c r="G522" i="21"/>
  <c r="F507" i="21"/>
  <c r="G507" i="21"/>
  <c r="F506" i="21"/>
  <c r="G506" i="21"/>
  <c r="F505" i="21"/>
  <c r="G505" i="21"/>
  <c r="F503" i="21"/>
  <c r="G503" i="21"/>
  <c r="F498" i="21"/>
  <c r="F497" i="21"/>
  <c r="F496" i="21"/>
  <c r="G496" i="21"/>
  <c r="F495" i="21"/>
  <c r="G495" i="21"/>
  <c r="F485" i="21"/>
  <c r="F484" i="21"/>
  <c r="G484" i="21"/>
  <c r="F477" i="21"/>
  <c r="G477" i="21"/>
  <c r="F476" i="21"/>
  <c r="F475" i="21"/>
  <c r="G475" i="21"/>
  <c r="F474" i="21"/>
  <c r="F472" i="21"/>
  <c r="G472" i="21"/>
  <c r="F471" i="21"/>
  <c r="G471" i="21"/>
  <c r="B471" i="21"/>
  <c r="G469" i="21"/>
  <c r="G466" i="21"/>
  <c r="F465" i="21"/>
  <c r="G465" i="21"/>
  <c r="G463" i="21"/>
  <c r="G11" i="21"/>
  <c r="G10" i="21"/>
  <c r="G9" i="21"/>
  <c r="G4" i="21"/>
  <c r="G145" i="21"/>
  <c r="G89" i="21"/>
  <c r="G80" i="21"/>
  <c r="G43" i="21"/>
  <c r="G300" i="21"/>
  <c r="G225" i="21"/>
  <c r="G224" i="21"/>
  <c r="G165" i="21"/>
  <c r="G179" i="21"/>
  <c r="G93" i="21"/>
  <c r="G229" i="21"/>
  <c r="G228" i="21"/>
  <c r="G92" i="21"/>
  <c r="G31" i="21"/>
  <c r="G94" i="21"/>
  <c r="G35" i="21"/>
  <c r="G36" i="21"/>
  <c r="G95" i="21"/>
  <c r="G30" i="21"/>
  <c r="G96" i="21"/>
  <c r="G202" i="21"/>
  <c r="G163" i="21"/>
  <c r="G102" i="21"/>
  <c r="G242" i="21"/>
  <c r="G164" i="21"/>
  <c r="G223" i="21"/>
  <c r="G162" i="21"/>
  <c r="G243" i="21"/>
  <c r="G250" i="21"/>
  <c r="G201" i="21"/>
  <c r="G251" i="21"/>
  <c r="G365" i="21"/>
  <c r="G377" i="21"/>
  <c r="G168" i="21"/>
  <c r="G103" i="21"/>
  <c r="G143" i="21"/>
  <c r="G18" i="21"/>
  <c r="G23" i="21"/>
  <c r="G141" i="21"/>
  <c r="G144" i="21"/>
  <c r="G148" i="21"/>
  <c r="G129" i="21"/>
  <c r="G24" i="21"/>
  <c r="G131" i="21"/>
  <c r="G108" i="21"/>
  <c r="G135" i="21"/>
  <c r="G136" i="21"/>
  <c r="G109" i="21"/>
  <c r="G149" i="21"/>
  <c r="G19" i="21"/>
  <c r="G107" i="21"/>
  <c r="G104" i="21"/>
  <c r="G52" i="21"/>
  <c r="G53" i="21"/>
  <c r="G56" i="21"/>
  <c r="G55" i="21"/>
  <c r="G66" i="21"/>
  <c r="G54" i="21"/>
  <c r="G64" i="21"/>
  <c r="G40" i="21"/>
  <c r="G65" i="21"/>
  <c r="G68" i="21"/>
  <c r="G67" i="21"/>
  <c r="G306" i="21"/>
  <c r="G497" i="21"/>
  <c r="G210" i="21"/>
  <c r="G482" i="21"/>
  <c r="G182" i="21"/>
  <c r="G481" i="21"/>
  <c r="G253" i="21"/>
  <c r="G501" i="21"/>
  <c r="G151" i="21"/>
  <c r="G474" i="21"/>
  <c r="G113" i="21"/>
  <c r="G473" i="21"/>
  <c r="G399" i="21"/>
  <c r="G504" i="21"/>
  <c r="G255" i="21"/>
  <c r="G483" i="21"/>
  <c r="G485" i="21"/>
  <c r="G476" i="21"/>
  <c r="G153" i="21"/>
  <c r="G523" i="21"/>
</calcChain>
</file>

<file path=xl/sharedStrings.xml><?xml version="1.0" encoding="utf-8"?>
<sst xmlns="http://schemas.openxmlformats.org/spreadsheetml/2006/main" count="508" uniqueCount="254">
  <si>
    <t>Désignation</t>
  </si>
  <si>
    <t>U</t>
  </si>
  <si>
    <t>DN 50</t>
  </si>
  <si>
    <t>DN 100</t>
  </si>
  <si>
    <t>DN 15</t>
  </si>
  <si>
    <t>DN 20</t>
  </si>
  <si>
    <t>DN 25</t>
  </si>
  <si>
    <t>DN 32</t>
  </si>
  <si>
    <t>QU</t>
  </si>
  <si>
    <t>P.U. en €</t>
  </si>
  <si>
    <t>P.T. en €</t>
  </si>
  <si>
    <t>DECOMPOSITION DU PRIX GLOBAL &amp; FORFAITAIRE</t>
  </si>
  <si>
    <t>ml</t>
  </si>
  <si>
    <t>m²</t>
  </si>
  <si>
    <t>R E C A P I T U L A T I F</t>
  </si>
  <si>
    <t xml:space="preserve">TOTAL GENERAL H.T.  </t>
  </si>
  <si>
    <t>T.V.A. 20.0%</t>
  </si>
  <si>
    <t xml:space="preserve">TOTAL GENERAL T.T.C.  </t>
  </si>
  <si>
    <t>ø 20/27</t>
  </si>
  <si>
    <t>Vanne d'isolement</t>
  </si>
  <si>
    <t>Calorifuge par coquille LV 30 mm avec revêtement PVC</t>
  </si>
  <si>
    <t>ens</t>
  </si>
  <si>
    <t>Raccordement entre sous-station en tube acier noir com-</t>
  </si>
  <si>
    <t>pris supports, raccords et accessoires</t>
  </si>
  <si>
    <t>ø 15/21</t>
  </si>
  <si>
    <t>Motorisation</t>
  </si>
  <si>
    <t>Thermomètre</t>
  </si>
  <si>
    <t>Bouches d'extraction autoréglables</t>
  </si>
  <si>
    <t>Bouche d'extraction autoréglable conforme au descriptif</t>
  </si>
  <si>
    <t>Marque</t>
  </si>
  <si>
    <t>Type (30 à 90 m3/h)</t>
  </si>
  <si>
    <t>ø 125</t>
  </si>
  <si>
    <t>Type</t>
  </si>
  <si>
    <t>ø 200</t>
  </si>
  <si>
    <t>Module de régulation autoréglable conforme au descriptif</t>
  </si>
  <si>
    <t>Cartouche coupe-feu</t>
  </si>
  <si>
    <t>Cartouche coupe-feu conforme au CCTP</t>
  </si>
  <si>
    <t>Grilles circulaires</t>
  </si>
  <si>
    <t>Bouche de soufflage conforme au descriptif</t>
  </si>
  <si>
    <t>Module de régulation</t>
  </si>
  <si>
    <t>ø 160</t>
  </si>
  <si>
    <t>ø 250</t>
  </si>
  <si>
    <t>Réseaux de gaines</t>
  </si>
  <si>
    <t>Réseau de soufflage réalisé en gaine circulaire acier galva</t>
  </si>
  <si>
    <t>compris supports, raccords et accessoires</t>
  </si>
  <si>
    <t>ø 315</t>
  </si>
  <si>
    <t>Réseau d'extraction réalisé en gaine circulaire acier galva</t>
  </si>
  <si>
    <t>Centrale de ventilation double flux conforme au descriptif</t>
  </si>
  <si>
    <t>Piège à sons circulaire</t>
  </si>
  <si>
    <t>Dispositif antivibratile</t>
  </si>
  <si>
    <t>Calorifuge réseau soufflage en LT</t>
  </si>
  <si>
    <t>Calorifuge réseau extraction en LT</t>
  </si>
  <si>
    <t>Débit soufflage 780 m3/h</t>
  </si>
  <si>
    <t>Débit extraction 780 m3/h</t>
  </si>
  <si>
    <t>Interrupteur de proximité</t>
  </si>
  <si>
    <t xml:space="preserve">Manchette souple </t>
  </si>
  <si>
    <t xml:space="preserve">Grille extérieure </t>
  </si>
  <si>
    <t>400x300</t>
  </si>
  <si>
    <t>Plénum de raccordement</t>
  </si>
  <si>
    <t>Conduit souple simple peau</t>
  </si>
  <si>
    <t>Caisson d'extraction conforme au descriptif</t>
  </si>
  <si>
    <t>Débit extraction 180 m3/h</t>
  </si>
  <si>
    <t>Variateur de tension</t>
  </si>
  <si>
    <t>Conduit souple double peau isophonique</t>
  </si>
  <si>
    <t>Chapeau de sortie toiture</t>
  </si>
  <si>
    <t>Réseau acier galva circulaire en terrasse</t>
  </si>
  <si>
    <t>Visière pare-pluie grillagée</t>
  </si>
  <si>
    <t>Raccords à joints</t>
  </si>
  <si>
    <t>Vannes d'isolement</t>
  </si>
  <si>
    <t>Vanne 2 voies triple fonctions motorisée</t>
  </si>
  <si>
    <t>Batterie EC montée</t>
  </si>
  <si>
    <t>Raccordements hydrauliques</t>
  </si>
  <si>
    <t>Dépose installation existante</t>
  </si>
  <si>
    <t>Général panoplie</t>
  </si>
  <si>
    <t>Vanne de maintien de la pression différentielle</t>
  </si>
  <si>
    <t>Reprise calorifuges</t>
  </si>
  <si>
    <t>Traversée bâtiment existant</t>
  </si>
  <si>
    <t>Bâtiment Annexe</t>
  </si>
  <si>
    <t>ø 26/34</t>
  </si>
  <si>
    <t>Descente encastrée tube PER sous fourreau</t>
  </si>
  <si>
    <t>ø 13/16</t>
  </si>
  <si>
    <t>Loges existantes</t>
  </si>
  <si>
    <t>Raccordement sur réseau existant en tube acier noir com-</t>
  </si>
  <si>
    <t>Panneaux rayonnants</t>
  </si>
  <si>
    <t>Panneau rayonnant eau chaude conforme au descriptif</t>
  </si>
  <si>
    <t>Flexible de raccordement EPDM avec natte inox</t>
  </si>
  <si>
    <t>Kit de supportage</t>
  </si>
  <si>
    <t>Régulation</t>
  </si>
  <si>
    <t>Sonde d'ambiance à corps noir</t>
  </si>
  <si>
    <t>Vanne de régulation IMI MODULATOR</t>
  </si>
  <si>
    <t>Motorisation vanne</t>
  </si>
  <si>
    <t>Nouveau bâtiment</t>
  </si>
  <si>
    <t>Radiateur acier plissé conforme au descriptif</t>
  </si>
  <si>
    <t>Loges et Dégagement loges</t>
  </si>
  <si>
    <t>Corps robinet à préréglage AEXACT équerre inversé</t>
  </si>
  <si>
    <t>Tête thermostatique standard blanche avec bague d'inviolabilité et limite haute ERP</t>
  </si>
  <si>
    <t>Dépose des installations de plomberie existantes</t>
  </si>
  <si>
    <t>Dépose provisoire cumulus existant et stockage</t>
  </si>
  <si>
    <t>Repose cumulus existant après travaux</t>
  </si>
  <si>
    <t>Groupe de sécurité</t>
  </si>
  <si>
    <t>Siphon PVC</t>
  </si>
  <si>
    <t>Mitigeur thermostatique général</t>
  </si>
  <si>
    <t>Distribution générale EF EC réalisée en tube cuivre écroui</t>
  </si>
  <si>
    <t>ø 10/12</t>
  </si>
  <si>
    <t>ø 12/14</t>
  </si>
  <si>
    <t>ø 16/18</t>
  </si>
  <si>
    <t>ø 20/22</t>
  </si>
  <si>
    <t>ø 14/16moy</t>
  </si>
  <si>
    <t>Caloprifuge par manchons souples de mousse de caout-</t>
  </si>
  <si>
    <t>Plan vasque sanitaire PMR</t>
  </si>
  <si>
    <t>Cuvette de WC suspendue PMR</t>
  </si>
  <si>
    <t>Vidoir</t>
  </si>
  <si>
    <t>Lavabo sanitaire mixte PMR</t>
  </si>
  <si>
    <t>Douche PMR</t>
  </si>
  <si>
    <t>Vanne bouchonnée</t>
  </si>
  <si>
    <t>Attente suphonnée</t>
  </si>
  <si>
    <t>Mitigeur thermostatique</t>
  </si>
  <si>
    <t>Evacuations réalisées en tube PVC compact qualité M1</t>
  </si>
  <si>
    <t>Ventilation primaire réalisée en tube PVC compact qualité</t>
  </si>
  <si>
    <t>M1 compris raccords et accessoires</t>
  </si>
  <si>
    <t>Chapeau de sortie toiture avec grillage</t>
  </si>
  <si>
    <t>ANNEXE DU CAP DE RANGUEIL</t>
  </si>
  <si>
    <t>TOULOUSE</t>
  </si>
  <si>
    <t>Raccordement souple DP isophonique</t>
  </si>
  <si>
    <t>Vanne TA STAD</t>
  </si>
  <si>
    <t>6. INSTALLATIONS DE VENTILATION</t>
  </si>
  <si>
    <t>6.2. VENTILATION GENERALE DOUBLE FLUX</t>
  </si>
  <si>
    <t>Type (30, 60 et 90 m3/h)</t>
  </si>
  <si>
    <t>Dispositif de ventilation modulée par pièce sur sonde CO2</t>
  </si>
  <si>
    <t>conforme au descriptif</t>
  </si>
  <si>
    <t>Sans régulation embarquée</t>
  </si>
  <si>
    <t>Centrale de ventilation</t>
  </si>
  <si>
    <t>Accessoires</t>
  </si>
  <si>
    <t>Raccordement aéraulique</t>
  </si>
  <si>
    <t>Sonde de température dans ddg</t>
  </si>
  <si>
    <t>P.M.</t>
  </si>
  <si>
    <t>Voir chapitre GTB</t>
  </si>
  <si>
    <t>Sous-total 6.2. Ventilation générale double flux</t>
  </si>
  <si>
    <t>6.3. VENTILATION LOGES REAMENAGEES</t>
  </si>
  <si>
    <t>6.3.2. Dépose</t>
  </si>
  <si>
    <t>6.3.3. Bouches d'extraction</t>
  </si>
  <si>
    <t>6.3.4. Réseaux aérauliques</t>
  </si>
  <si>
    <t>6.3.5. Caisson d'extraction</t>
  </si>
  <si>
    <t>Sous-total 6.3. Ventilation Loges réaménagées</t>
  </si>
  <si>
    <t>TOTAL GENERAL 6. INSTALLATIONS DE VENTILATION</t>
  </si>
  <si>
    <t>7. INSTALLATIONS DE CHAUFFAGE</t>
  </si>
  <si>
    <t>7.2. SOUS-STATION EXISTANTE</t>
  </si>
  <si>
    <t>7.2.4. Modification panoplie existante</t>
  </si>
  <si>
    <t>Création nouveau départ Annexe</t>
  </si>
  <si>
    <t>Doigt de gant</t>
  </si>
  <si>
    <t>DN</t>
  </si>
  <si>
    <t>7.2.5. Compteur d'énergie</t>
  </si>
  <si>
    <t>Compteur d'énergie conforme au descriptif</t>
  </si>
  <si>
    <t>Carte de com Mbus</t>
  </si>
  <si>
    <t>Sous-total 7.2. Sous-station existante</t>
  </si>
  <si>
    <t>7.3. RESEAU DE DISTRIBUTION</t>
  </si>
  <si>
    <t>7.3.2. Réseaux de distribution</t>
  </si>
  <si>
    <t>Sous-total 7.3. Réseau de distribution</t>
  </si>
  <si>
    <t>7.4. EMETTEURS</t>
  </si>
  <si>
    <t>7.4.2. Panneaux rayonnants eau chaude</t>
  </si>
  <si>
    <t>Longueur</t>
  </si>
  <si>
    <t>7.4.3. Radiateurs acier plissés</t>
  </si>
  <si>
    <t>Corps robinet adaptatif à équilibrage intégré ECLIPSE</t>
  </si>
  <si>
    <t>Tête thermostatique avec bague d'inviolabilité et limite haute ERP</t>
  </si>
  <si>
    <t>Sous-total 7.4. Emetteurs</t>
  </si>
  <si>
    <t>TOTAL GENERAL 7. INSTALLATIONS DE CHAUFFAGE</t>
  </si>
  <si>
    <t>8. GTB</t>
  </si>
  <si>
    <t>8.3. MATERIEL</t>
  </si>
  <si>
    <t>8.3.1. Automate</t>
  </si>
  <si>
    <t>Sujétions de raccordement</t>
  </si>
  <si>
    <t>Coffret électrique en local CTA</t>
  </si>
  <si>
    <t>Commandes CTA en façade</t>
  </si>
  <si>
    <t>8.3.2. Comunication GTB</t>
  </si>
  <si>
    <t>Sous-total 8.3. Matériel</t>
  </si>
  <si>
    <t>TOTAL GENERAL 8. GTB</t>
  </si>
  <si>
    <t>Programmation, développement et paramétrage (en local)</t>
  </si>
  <si>
    <t>9. INSTALLATIONS DE PLOMBERIE SANITAIRE</t>
  </si>
  <si>
    <t>9.2. ALIMENTATION GENERALE</t>
  </si>
  <si>
    <t>Sous-total 9.2. Alimentation générale</t>
  </si>
  <si>
    <t>9.3. DEPOSE</t>
  </si>
  <si>
    <t>Sous-total 9.3. Dépose</t>
  </si>
  <si>
    <t>9.4. PRODUCTION ECS</t>
  </si>
  <si>
    <t>Sous-total 9.4. Production ECS</t>
  </si>
  <si>
    <t>9.5. DISTRIBUTION GENERALE EF EC</t>
  </si>
  <si>
    <t>9.5.1. Réseaux EF EC</t>
  </si>
  <si>
    <t>Sous-total 9.5. Distribution générale EF EC</t>
  </si>
  <si>
    <t>9.6. APPAREILS SANITAIRES</t>
  </si>
  <si>
    <t>9.6.2. Appareils sanitaires Annexe</t>
  </si>
  <si>
    <t>9.6.3. Appareils sanitaires Loges</t>
  </si>
  <si>
    <t>Lavabo sanitaire PMR</t>
  </si>
  <si>
    <t>9.6.4. Attentes diverses</t>
  </si>
  <si>
    <t>9.6.5. Mitigeurs thermostatiques terminaux</t>
  </si>
  <si>
    <t>9.6.6. Accessoires sanitaires</t>
  </si>
  <si>
    <t>Miroir</t>
  </si>
  <si>
    <t>Sèche-mains</t>
  </si>
  <si>
    <t>Dévidoir papier toilette</t>
  </si>
  <si>
    <t>Distributeur de savon</t>
  </si>
  <si>
    <t>Sous-total 9.6. Appareils sanitaires</t>
  </si>
  <si>
    <t>9.7. EVACUATIONS</t>
  </si>
  <si>
    <t>9.7.1. Evacuations générales EU EV</t>
  </si>
  <si>
    <t>9.7.2. Ventilation primaire</t>
  </si>
  <si>
    <t>Evacuations réalisées en tube PVC acoustique FRIAPHON</t>
  </si>
  <si>
    <t>9.7.3. Evacuations EP</t>
  </si>
  <si>
    <t>Sous-total 9.7. Evacuations</t>
  </si>
  <si>
    <t>10. MISE EN CONFORMITE PMR - AD'AP</t>
  </si>
  <si>
    <t>10.2. MODIFICATIONS SANITAIRES EXISTANTS</t>
  </si>
  <si>
    <t>10.2.1. Dépose urinoir</t>
  </si>
  <si>
    <t>Dépose urinoir et séparateur</t>
  </si>
  <si>
    <t>Neutralisation alimentation EF</t>
  </si>
  <si>
    <t>Neutralisation évacuation EV</t>
  </si>
  <si>
    <t>Dépose WE et barre d'appui existante</t>
  </si>
  <si>
    <t>Raccordement EF et EV sur attentes existantes</t>
  </si>
  <si>
    <t>10.2.2. Remplacement WC PMR</t>
  </si>
  <si>
    <t>Raccordement EF en cuivre écroui depuis collecteur</t>
  </si>
  <si>
    <t>Raccordement EV en tube PVC compact</t>
  </si>
  <si>
    <t>10.2.3 Ajout lave-mains PMR</t>
  </si>
  <si>
    <t>Lave-mains sanitaire PMR</t>
  </si>
  <si>
    <t>Dépose lavabo Auge existant</t>
  </si>
  <si>
    <t>Raccordement sur EF existante</t>
  </si>
  <si>
    <t>Raccordement sur EU existant en tube PVC</t>
  </si>
  <si>
    <t>10.2.4. Remplacement lavabos</t>
  </si>
  <si>
    <t>Plan vasque PMR longueur 1,20 m 2 vasques</t>
  </si>
  <si>
    <t>10.2.5. Accessoires sanitaires</t>
  </si>
  <si>
    <t>Sous-total 10.2. Modifications sanitaires existants</t>
  </si>
  <si>
    <t>11. ESSAIS REGLAGES ET MISES EN SERVICE</t>
  </si>
  <si>
    <t>Ensemble conforme au descriptif</t>
  </si>
  <si>
    <t>TOTAL GENERAL 11. ESSAIS REGLAGES ET MISE EN SERVICE</t>
  </si>
  <si>
    <t>TOTAL GENERAL 9. INSTALLATIONS DE PLOMBERIE SANITAIRE</t>
  </si>
  <si>
    <t>TOTAL GENERAL 10. MISE EN CONFORMITE PMR - AD-AP</t>
  </si>
  <si>
    <t>6.2.3. Dispositifs de soufflage</t>
  </si>
  <si>
    <t>6.2.4. Bouches d'extraction</t>
  </si>
  <si>
    <t>6.2.5. Ventilation modulée</t>
  </si>
  <si>
    <t>6.2.6. Réseaux de gaines</t>
  </si>
  <si>
    <t>6.2.7. Centrale de ventilation double flux</t>
  </si>
  <si>
    <t>6.2.8. Régulation, commande et communication</t>
  </si>
  <si>
    <t>6.2.9. Prise d'air neuf</t>
  </si>
  <si>
    <t>6.2.10. Rejet</t>
  </si>
  <si>
    <t>6.2.11. Arrêt d'urgence ventilation</t>
  </si>
  <si>
    <t>chouc expansé épaisseur qualité M1</t>
  </si>
  <si>
    <t>ø …</t>
  </si>
  <si>
    <t>Compteur volumétrique à impulsion "gétéciable"</t>
  </si>
  <si>
    <t>Contrôle étanchéité Classe A par un organisme agréé</t>
  </si>
  <si>
    <t>Intégration compteur sur GTB SGE existante (PCVue)</t>
  </si>
  <si>
    <t>Automate communicant conforme au descriptif (1 port)</t>
  </si>
  <si>
    <t>Bus à remonter jusqu'à la sous-station, pour raccordement</t>
  </si>
  <si>
    <t>sur passerelle de communication</t>
  </si>
  <si>
    <t>8.3.3. Fibre optique</t>
  </si>
  <si>
    <t>8.3.4. Programmation et mise en service</t>
  </si>
  <si>
    <t>9.2.2. Origine nouvelle installation</t>
  </si>
  <si>
    <t>Dépose vanne EF existante dans les loges</t>
  </si>
  <si>
    <t>Remontée en tube cuivre encastrée sous fourreau</t>
  </si>
  <si>
    <t>9.2.3. Réseau RIA existant</t>
  </si>
  <si>
    <t>Mesure pression RIA avant et après travaux VRD</t>
  </si>
  <si>
    <t>LOT 09 CHAUFFAGE VENTILATION PLOMBERIE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</si>
</sst>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0&quot; F&quot;\ ;\(0&quot; F&quot;\)"/>
    <numFmt numFmtId="165" formatCode="0\.00"/>
    <numFmt numFmtId="166" formatCode="_-* #,##0.00\ [$€-1]_-;\-* #,##0.00\ [$€-1]_-;_-* &quot;-&quot;??\ [$€-1]_-"/>
    <numFmt numFmtId="167" formatCode="#,##0.00&quot; €&quot;"/>
  </numFmts>
  <fonts count="19" x14ac:knownFonts="1">
    <font>
      <sz val="10"/>
      <name val="Arial"/>
      <family val="2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b/>
      <i/>
      <u/>
      <sz val="12"/>
      <color indexed="12"/>
      <name val="Arial"/>
      <family val="2"/>
    </font>
    <font>
      <b/>
      <i/>
      <u/>
      <sz val="11"/>
      <color indexed="18"/>
      <name val="Arial"/>
      <family val="2"/>
    </font>
    <font>
      <b/>
      <i/>
      <u/>
      <sz val="10"/>
      <color indexed="36"/>
      <name val="Arial"/>
      <family val="2"/>
    </font>
    <font>
      <i/>
      <sz val="10"/>
      <name val="Arial"/>
      <family val="2"/>
    </font>
    <font>
      <b/>
      <u/>
      <sz val="10"/>
      <color indexed="18"/>
      <name val="Arial"/>
      <family val="2"/>
    </font>
    <font>
      <b/>
      <sz val="10"/>
      <color indexed="61"/>
      <name val="Arial"/>
      <family val="2"/>
    </font>
    <font>
      <b/>
      <sz val="10"/>
      <color indexed="3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0"/>
      <color theme="1"/>
      <name val="Arial"/>
      <family val="2"/>
    </font>
    <font>
      <b/>
      <sz val="14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1">
    <xf numFmtId="165" fontId="0" fillId="0" borderId="0"/>
    <xf numFmtId="166" fontId="5" fillId="0" borderId="0" applyFont="0" applyFill="0" applyBorder="0" applyAlignment="0" applyProtection="0"/>
    <xf numFmtId="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164" fontId="6" fillId="0" borderId="1" applyNumberFormat="0" applyFill="0" applyBorder="0" applyProtection="0">
      <alignment vertical="center"/>
      <protection locked="0"/>
    </xf>
    <xf numFmtId="164" fontId="7" fillId="0" borderId="1">
      <alignment vertical="center"/>
      <protection locked="0"/>
    </xf>
    <xf numFmtId="164" fontId="8" fillId="0" borderId="1" applyNumberFormat="0" applyFill="0" applyBorder="0" applyProtection="0">
      <alignment vertical="center"/>
      <protection locked="0"/>
    </xf>
    <xf numFmtId="164" fontId="4" fillId="0" borderId="1">
      <alignment horizontal="centerContinuous" vertical="center"/>
      <protection locked="0"/>
    </xf>
    <xf numFmtId="49" fontId="10" fillId="0" borderId="1">
      <alignment vertical="center"/>
    </xf>
    <xf numFmtId="49" fontId="11" fillId="0" borderId="1">
      <alignment vertical="center"/>
      <protection locked="0"/>
    </xf>
    <xf numFmtId="49" fontId="12" fillId="0" borderId="1">
      <alignment vertical="center"/>
      <protection locked="0"/>
    </xf>
  </cellStyleXfs>
  <cellXfs count="109">
    <xf numFmtId="165" fontId="0" fillId="0" borderId="0" xfId="0"/>
    <xf numFmtId="4" fontId="2" fillId="0" borderId="6" xfId="2" applyFont="1" applyFill="1" applyBorder="1" applyAlignment="1" applyProtection="1">
      <alignment horizontal="center"/>
      <protection locked="0"/>
    </xf>
    <xf numFmtId="4" fontId="2" fillId="0" borderId="0" xfId="2" applyFont="1" applyFill="1" applyBorder="1" applyAlignment="1"/>
    <xf numFmtId="167" fontId="2" fillId="0" borderId="6" xfId="2" applyNumberFormat="1" applyFont="1" applyFill="1" applyBorder="1" applyAlignment="1"/>
    <xf numFmtId="4" fontId="2" fillId="0" borderId="0" xfId="2" applyFont="1" applyAlignment="1" applyProtection="1">
      <protection locked="0"/>
    </xf>
    <xf numFmtId="4" fontId="2" fillId="0" borderId="0" xfId="2" applyFont="1" applyAlignment="1" applyProtection="1">
      <alignment vertical="center"/>
      <protection locked="0"/>
    </xf>
    <xf numFmtId="4" fontId="2" fillId="0" borderId="10" xfId="2" applyFont="1" applyBorder="1" applyAlignment="1" applyProtection="1">
      <alignment vertical="center"/>
      <protection locked="0"/>
    </xf>
    <xf numFmtId="4" fontId="0" fillId="0" borderId="6" xfId="2" applyFont="1" applyFill="1" applyBorder="1" applyAlignment="1" applyProtection="1">
      <alignment horizontal="center"/>
      <protection locked="0"/>
    </xf>
    <xf numFmtId="4" fontId="2" fillId="0" borderId="1" xfId="2" applyFont="1" applyBorder="1" applyAlignment="1">
      <alignment horizontal="justify" vertical="top"/>
    </xf>
    <xf numFmtId="4" fontId="2" fillId="0" borderId="0" xfId="2" applyFont="1" applyFill="1" applyBorder="1" applyAlignment="1" applyProtection="1">
      <protection locked="0"/>
    </xf>
    <xf numFmtId="4" fontId="2" fillId="0" borderId="0" xfId="2" applyFont="1" applyFill="1" applyAlignment="1" applyProtection="1">
      <alignment vertical="center"/>
      <protection locked="0"/>
    </xf>
    <xf numFmtId="165" fontId="3" fillId="0" borderId="3" xfId="0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65" fontId="3" fillId="0" borderId="5" xfId="0" applyFont="1" applyBorder="1" applyAlignment="1">
      <alignment horizontal="center"/>
    </xf>
    <xf numFmtId="4" fontId="2" fillId="0" borderId="0" xfId="2" applyFont="1" applyFill="1" applyBorder="1" applyAlignment="1" applyProtection="1">
      <alignment horizontal="left"/>
      <protection locked="0"/>
    </xf>
    <xf numFmtId="4" fontId="2" fillId="0" borderId="6" xfId="2" applyFont="1" applyFill="1" applyBorder="1" applyAlignment="1" applyProtection="1">
      <protection locked="0"/>
    </xf>
    <xf numFmtId="4" fontId="2" fillId="0" borderId="0" xfId="2" applyFont="1" applyAlignment="1" applyProtection="1">
      <alignment horizontal="justify" vertical="top"/>
      <protection locked="0"/>
    </xf>
    <xf numFmtId="4" fontId="2" fillId="0" borderId="0" xfId="2" applyFont="1" applyAlignment="1" applyProtection="1">
      <alignment horizontal="left"/>
      <protection locked="0"/>
    </xf>
    <xf numFmtId="4" fontId="2" fillId="0" borderId="0" xfId="2" applyFont="1" applyBorder="1" applyAlignment="1" applyProtection="1">
      <protection locked="0"/>
    </xf>
    <xf numFmtId="4" fontId="14" fillId="0" borderId="0" xfId="2" applyFont="1" applyAlignment="1" applyProtection="1">
      <alignment vertical="center"/>
      <protection locked="0"/>
    </xf>
    <xf numFmtId="4" fontId="14" fillId="0" borderId="0" xfId="2" applyFont="1" applyAlignment="1" applyProtection="1">
      <alignment horizontal="justify" vertical="top"/>
      <protection locked="0"/>
    </xf>
    <xf numFmtId="4" fontId="14" fillId="0" borderId="0" xfId="2" applyFont="1" applyAlignment="1" applyProtection="1">
      <alignment horizontal="left"/>
      <protection locked="0"/>
    </xf>
    <xf numFmtId="4" fontId="14" fillId="0" borderId="0" xfId="2" applyFont="1" applyAlignment="1" applyProtection="1">
      <protection locked="0"/>
    </xf>
    <xf numFmtId="4" fontId="14" fillId="0" borderId="0" xfId="2" applyFont="1" applyBorder="1" applyAlignment="1" applyProtection="1">
      <protection locked="0"/>
    </xf>
    <xf numFmtId="4" fontId="2" fillId="0" borderId="0" xfId="2" applyFont="1" applyFill="1" applyBorder="1" applyAlignment="1" applyProtection="1">
      <alignment horizontal="center"/>
      <protection locked="0"/>
    </xf>
    <xf numFmtId="4" fontId="0" fillId="0" borderId="1" xfId="2" applyFont="1" applyBorder="1" applyAlignment="1">
      <alignment horizontal="left" vertical="top"/>
    </xf>
    <xf numFmtId="4" fontId="0" fillId="0" borderId="0" xfId="2" applyFont="1" applyFill="1" applyBorder="1" applyAlignment="1" applyProtection="1">
      <alignment horizontal="left"/>
      <protection locked="0"/>
    </xf>
    <xf numFmtId="49" fontId="10" fillId="0" borderId="1" xfId="8">
      <alignment vertical="center"/>
    </xf>
    <xf numFmtId="4" fontId="3" fillId="0" borderId="1" xfId="2" applyFont="1" applyBorder="1" applyAlignment="1">
      <alignment horizontal="left" vertical="top"/>
    </xf>
    <xf numFmtId="4" fontId="3" fillId="0" borderId="13" xfId="2" applyFont="1" applyBorder="1" applyAlignment="1">
      <alignment horizontal="left" vertical="top"/>
    </xf>
    <xf numFmtId="4" fontId="16" fillId="0" borderId="13" xfId="2" applyFont="1" applyFill="1" applyBorder="1" applyAlignment="1" applyProtection="1">
      <alignment horizontal="centerContinuous" vertical="center"/>
      <protection locked="0"/>
    </xf>
    <xf numFmtId="4" fontId="2" fillId="0" borderId="16" xfId="2" applyFont="1" applyFill="1" applyBorder="1" applyAlignment="1">
      <alignment horizontal="centerContinuous" vertical="center"/>
    </xf>
    <xf numFmtId="167" fontId="3" fillId="0" borderId="14" xfId="0" applyNumberFormat="1" applyFont="1" applyBorder="1" applyAlignment="1">
      <alignment horizontal="center" vertical="center"/>
    </xf>
    <xf numFmtId="4" fontId="0" fillId="0" borderId="11" xfId="2" applyFont="1" applyBorder="1" applyAlignment="1">
      <alignment horizontal="left" vertical="top"/>
    </xf>
    <xf numFmtId="4" fontId="2" fillId="0" borderId="8" xfId="2" applyFont="1" applyFill="1" applyBorder="1" applyAlignment="1" applyProtection="1">
      <alignment horizontal="left"/>
      <protection locked="0"/>
    </xf>
    <xf numFmtId="4" fontId="2" fillId="0" borderId="8" xfId="2" applyFont="1" applyFill="1" applyBorder="1" applyAlignment="1" applyProtection="1">
      <alignment horizontal="center"/>
      <protection locked="0"/>
    </xf>
    <xf numFmtId="4" fontId="2" fillId="0" borderId="8" xfId="2" applyFont="1" applyFill="1" applyBorder="1" applyAlignment="1" applyProtection="1">
      <protection locked="0"/>
    </xf>
    <xf numFmtId="4" fontId="2" fillId="0" borderId="4" xfId="2" applyFont="1" applyFill="1" applyBorder="1" applyAlignment="1"/>
    <xf numFmtId="4" fontId="2" fillId="0" borderId="9" xfId="2" applyFont="1" applyFill="1" applyBorder="1" applyAlignment="1"/>
    <xf numFmtId="4" fontId="17" fillId="0" borderId="9" xfId="2" applyFont="1" applyFill="1" applyBorder="1" applyAlignment="1">
      <alignment horizontal="right"/>
    </xf>
    <xf numFmtId="4" fontId="3" fillId="0" borderId="16" xfId="2" applyFont="1" applyFill="1" applyBorder="1" applyAlignment="1" applyProtection="1">
      <alignment horizontal="left"/>
      <protection locked="0"/>
    </xf>
    <xf numFmtId="4" fontId="3" fillId="0" borderId="16" xfId="2" applyFont="1" applyFill="1" applyBorder="1" applyAlignment="1" applyProtection="1">
      <alignment horizontal="center"/>
      <protection locked="0"/>
    </xf>
    <xf numFmtId="4" fontId="3" fillId="0" borderId="16" xfId="2" applyFont="1" applyFill="1" applyBorder="1" applyAlignment="1" applyProtection="1">
      <protection locked="0"/>
    </xf>
    <xf numFmtId="4" fontId="3" fillId="0" borderId="14" xfId="2" applyFont="1" applyFill="1" applyBorder="1" applyAlignment="1"/>
    <xf numFmtId="4" fontId="3" fillId="0" borderId="7" xfId="2" applyFont="1" applyFill="1" applyBorder="1" applyAlignment="1" applyProtection="1">
      <alignment horizontal="center"/>
      <protection locked="0"/>
    </xf>
    <xf numFmtId="167" fontId="3" fillId="0" borderId="7" xfId="2" applyNumberFormat="1" applyFont="1" applyFill="1" applyBorder="1" applyAlignment="1"/>
    <xf numFmtId="4" fontId="3" fillId="0" borderId="13" xfId="2" applyFont="1" applyFill="1" applyBorder="1" applyAlignment="1" applyProtection="1">
      <alignment vertical="center"/>
      <protection locked="0"/>
    </xf>
    <xf numFmtId="4" fontId="3" fillId="0" borderId="16" xfId="2" applyFont="1" applyFill="1" applyBorder="1" applyAlignment="1" applyProtection="1">
      <alignment horizontal="left" vertical="center"/>
      <protection locked="0"/>
    </xf>
    <xf numFmtId="4" fontId="3" fillId="0" borderId="16" xfId="2" applyFont="1" applyFill="1" applyBorder="1" applyAlignment="1" applyProtection="1">
      <alignment horizontal="center" vertical="center"/>
      <protection locked="0"/>
    </xf>
    <xf numFmtId="4" fontId="3" fillId="0" borderId="16" xfId="2" applyFont="1" applyFill="1" applyBorder="1" applyAlignment="1" applyProtection="1">
      <alignment vertical="center"/>
      <protection locked="0"/>
    </xf>
    <xf numFmtId="4" fontId="18" fillId="0" borderId="14" xfId="2" applyFont="1" applyFill="1" applyBorder="1" applyAlignment="1">
      <alignment vertical="center"/>
    </xf>
    <xf numFmtId="4" fontId="3" fillId="0" borderId="7" xfId="2" applyFont="1" applyFill="1" applyBorder="1" applyAlignment="1" applyProtection="1">
      <alignment horizontal="center" vertical="center"/>
      <protection locked="0"/>
    </xf>
    <xf numFmtId="167" fontId="3" fillId="0" borderId="7" xfId="2" applyNumberFormat="1" applyFont="1" applyFill="1" applyBorder="1" applyAlignment="1">
      <alignment vertical="center"/>
    </xf>
    <xf numFmtId="4" fontId="3" fillId="0" borderId="14" xfId="2" applyFont="1" applyFill="1" applyBorder="1" applyAlignment="1">
      <alignment vertical="center"/>
    </xf>
    <xf numFmtId="4" fontId="0" fillId="0" borderId="12" xfId="2" applyFont="1" applyBorder="1" applyAlignment="1">
      <alignment horizontal="left" vertical="top"/>
    </xf>
    <xf numFmtId="4" fontId="0" fillId="0" borderId="15" xfId="2" applyFont="1" applyFill="1" applyBorder="1" applyAlignment="1" applyProtection="1">
      <alignment horizontal="left"/>
      <protection locked="0"/>
    </xf>
    <xf numFmtId="4" fontId="2" fillId="0" borderId="3" xfId="2" applyFont="1" applyFill="1" applyBorder="1" applyAlignment="1" applyProtection="1">
      <alignment horizontal="center"/>
      <protection locked="0"/>
    </xf>
    <xf numFmtId="4" fontId="2" fillId="0" borderId="3" xfId="2" applyFont="1" applyFill="1" applyBorder="1" applyAlignment="1" applyProtection="1">
      <protection locked="0"/>
    </xf>
    <xf numFmtId="4" fontId="2" fillId="0" borderId="0" xfId="2" applyFont="1" applyBorder="1" applyAlignment="1" applyProtection="1">
      <alignment vertical="center"/>
      <protection locked="0"/>
    </xf>
    <xf numFmtId="4" fontId="2" fillId="0" borderId="15" xfId="2" applyFont="1" applyFill="1" applyBorder="1" applyAlignment="1"/>
    <xf numFmtId="167" fontId="2" fillId="0" borderId="3" xfId="2" applyNumberFormat="1" applyFont="1" applyFill="1" applyBorder="1" applyAlignment="1"/>
    <xf numFmtId="2" fontId="2" fillId="0" borderId="6" xfId="2" applyNumberFormat="1" applyFont="1" applyBorder="1" applyProtection="1">
      <protection locked="0"/>
    </xf>
    <xf numFmtId="4" fontId="13" fillId="0" borderId="1" xfId="2" applyFont="1" applyBorder="1" applyAlignment="1">
      <alignment horizontal="center" vertical="top"/>
    </xf>
    <xf numFmtId="4" fontId="13" fillId="0" borderId="0" xfId="2" applyFont="1" applyBorder="1" applyAlignment="1">
      <alignment horizontal="center" vertical="top"/>
    </xf>
    <xf numFmtId="4" fontId="13" fillId="0" borderId="9" xfId="2" applyFont="1" applyBorder="1" applyAlignment="1">
      <alignment horizontal="center" vertical="top"/>
    </xf>
    <xf numFmtId="49" fontId="11" fillId="0" borderId="1" xfId="9">
      <alignment vertical="center"/>
      <protection locked="0"/>
    </xf>
    <xf numFmtId="49" fontId="12" fillId="0" borderId="1" xfId="10">
      <alignment vertical="center"/>
      <protection locked="0"/>
    </xf>
    <xf numFmtId="4" fontId="9" fillId="0" borderId="1" xfId="2" applyFont="1" applyBorder="1" applyAlignment="1">
      <alignment horizontal="left" vertical="top"/>
    </xf>
    <xf numFmtId="4" fontId="3" fillId="0" borderId="10" xfId="2" applyFont="1" applyBorder="1" applyAlignment="1" applyProtection="1">
      <alignment vertical="center"/>
      <protection locked="0"/>
    </xf>
    <xf numFmtId="4" fontId="3" fillId="0" borderId="7" xfId="2" applyFont="1" applyFill="1" applyBorder="1" applyAlignment="1" applyProtection="1">
      <protection locked="0"/>
    </xf>
    <xf numFmtId="4" fontId="3" fillId="0" borderId="16" xfId="2" applyFont="1" applyFill="1" applyBorder="1" applyAlignment="1"/>
    <xf numFmtId="4" fontId="3" fillId="0" borderId="0" xfId="2" applyFont="1" applyAlignment="1" applyProtection="1">
      <alignment vertical="center"/>
      <protection locked="0"/>
    </xf>
    <xf numFmtId="4" fontId="3" fillId="0" borderId="13" xfId="2" applyFont="1" applyBorder="1" applyAlignment="1">
      <alignment horizontal="left" vertical="center"/>
    </xf>
    <xf numFmtId="4" fontId="3" fillId="0" borderId="7" xfId="2" applyFont="1" applyFill="1" applyBorder="1" applyAlignment="1" applyProtection="1">
      <alignment vertical="center"/>
      <protection locked="0"/>
    </xf>
    <xf numFmtId="4" fontId="3" fillId="0" borderId="16" xfId="2" applyFont="1" applyFill="1" applyBorder="1" applyAlignment="1">
      <alignment vertical="center"/>
    </xf>
    <xf numFmtId="4" fontId="3" fillId="0" borderId="1" xfId="2" applyFont="1" applyBorder="1" applyAlignment="1">
      <alignment vertical="top"/>
    </xf>
    <xf numFmtId="4" fontId="0" fillId="0" borderId="1" xfId="2" applyFont="1" applyBorder="1" applyAlignment="1">
      <alignment vertical="top"/>
    </xf>
    <xf numFmtId="4" fontId="0" fillId="0" borderId="0" xfId="2" applyFont="1" applyFill="1" applyBorder="1" applyAlignment="1" applyProtection="1">
      <protection locked="0"/>
    </xf>
    <xf numFmtId="4" fontId="0" fillId="0" borderId="1" xfId="2" applyFont="1" applyBorder="1" applyAlignment="1" applyProtection="1">
      <alignment vertical="top"/>
      <protection locked="0"/>
    </xf>
    <xf numFmtId="4" fontId="0" fillId="0" borderId="1" xfId="2" applyFont="1" applyBorder="1" applyAlignment="1" applyProtection="1">
      <alignment horizontal="justify" vertical="top"/>
      <protection locked="0"/>
    </xf>
    <xf numFmtId="4" fontId="2" fillId="0" borderId="0" xfId="2" applyFont="1" applyAlignment="1" applyProtection="1">
      <alignment horizontal="right"/>
      <protection locked="0"/>
    </xf>
    <xf numFmtId="4" fontId="2" fillId="0" borderId="6" xfId="2" applyFont="1" applyBorder="1" applyAlignment="1" applyProtection="1">
      <alignment horizontal="center"/>
      <protection locked="0"/>
    </xf>
    <xf numFmtId="4" fontId="2" fillId="0" borderId="6" xfId="2" applyFont="1" applyBorder="1"/>
    <xf numFmtId="167" fontId="2" fillId="0" borderId="9" xfId="2" applyNumberFormat="1" applyFont="1" applyBorder="1"/>
    <xf numFmtId="4" fontId="0" fillId="0" borderId="8" xfId="2" applyFont="1" applyFill="1" applyBorder="1" applyAlignment="1" applyProtection="1">
      <alignment horizontal="left"/>
      <protection locked="0"/>
    </xf>
    <xf numFmtId="4" fontId="2" fillId="0" borderId="2" xfId="2" applyFont="1" applyFill="1" applyBorder="1" applyAlignment="1" applyProtection="1">
      <alignment horizontal="center"/>
      <protection locked="0"/>
    </xf>
    <xf numFmtId="4" fontId="2" fillId="0" borderId="2" xfId="2" applyFont="1" applyFill="1" applyBorder="1" applyAlignment="1" applyProtection="1">
      <protection locked="0"/>
    </xf>
    <xf numFmtId="4" fontId="2" fillId="0" borderId="8" xfId="2" applyFont="1" applyFill="1" applyBorder="1" applyAlignment="1"/>
    <xf numFmtId="167" fontId="2" fillId="0" borderId="2" xfId="2" applyNumberFormat="1" applyFont="1" applyFill="1" applyBorder="1" applyAlignment="1"/>
    <xf numFmtId="3" fontId="0" fillId="0" borderId="0" xfId="2" applyNumberFormat="1" applyFont="1" applyFill="1" applyBorder="1" applyAlignment="1" applyProtection="1">
      <alignment horizontal="center"/>
      <protection locked="0"/>
    </xf>
    <xf numFmtId="4" fontId="0" fillId="0" borderId="12" xfId="2" applyFont="1" applyBorder="1" applyAlignment="1">
      <alignment vertical="top"/>
    </xf>
    <xf numFmtId="4" fontId="2" fillId="0" borderId="15" xfId="2" applyFont="1" applyFill="1" applyBorder="1" applyAlignment="1" applyProtection="1">
      <protection locked="0"/>
    </xf>
    <xf numFmtId="4" fontId="0" fillId="0" borderId="3" xfId="2" applyFont="1" applyFill="1" applyBorder="1" applyAlignment="1" applyProtection="1">
      <alignment horizontal="center"/>
      <protection locked="0"/>
    </xf>
    <xf numFmtId="4" fontId="3" fillId="0" borderId="0" xfId="2" applyFont="1" applyFill="1" applyBorder="1" applyAlignment="1" applyProtection="1">
      <alignment horizontal="left"/>
      <protection locked="0"/>
    </xf>
    <xf numFmtId="4" fontId="3" fillId="0" borderId="0" xfId="2" applyFont="1" applyFill="1" applyBorder="1" applyAlignment="1" applyProtection="1">
      <alignment horizontal="center"/>
      <protection locked="0"/>
    </xf>
    <xf numFmtId="4" fontId="3" fillId="0" borderId="0" xfId="2" applyFont="1" applyFill="1" applyBorder="1" applyAlignment="1" applyProtection="1">
      <protection locked="0"/>
    </xf>
    <xf numFmtId="4" fontId="3" fillId="0" borderId="9" xfId="2" applyFont="1" applyFill="1" applyBorder="1" applyAlignment="1"/>
    <xf numFmtId="167" fontId="3" fillId="0" borderId="6" xfId="2" applyNumberFormat="1" applyFont="1" applyFill="1" applyBorder="1" applyAlignment="1"/>
    <xf numFmtId="4" fontId="3" fillId="0" borderId="1" xfId="2" applyFont="1" applyBorder="1" applyAlignment="1">
      <alignment horizontal="center" vertical="top"/>
    </xf>
    <xf numFmtId="4" fontId="3" fillId="0" borderId="0" xfId="2" applyFont="1" applyBorder="1" applyAlignment="1">
      <alignment horizontal="center" vertical="top"/>
    </xf>
    <xf numFmtId="4" fontId="3" fillId="0" borderId="9" xfId="2" applyFont="1" applyBorder="1" applyAlignment="1">
      <alignment horizontal="center" vertical="top"/>
    </xf>
    <xf numFmtId="4" fontId="13" fillId="0" borderId="1" xfId="2" applyFont="1" applyBorder="1" applyAlignment="1">
      <alignment horizontal="center" vertical="top"/>
    </xf>
    <xf numFmtId="4" fontId="13" fillId="0" borderId="0" xfId="2" applyFont="1" applyBorder="1" applyAlignment="1">
      <alignment horizontal="center" vertical="top"/>
    </xf>
    <xf numFmtId="4" fontId="13" fillId="0" borderId="9" xfId="2" applyFont="1" applyBorder="1" applyAlignment="1">
      <alignment horizontal="center" vertical="top"/>
    </xf>
    <xf numFmtId="165" fontId="3" fillId="0" borderId="13" xfId="0" applyFont="1" applyBorder="1" applyAlignment="1">
      <alignment horizontal="center" wrapText="1"/>
    </xf>
    <xf numFmtId="165" fontId="3" fillId="0" borderId="16" xfId="0" applyFont="1" applyBorder="1" applyAlignment="1">
      <alignment horizontal="center" wrapText="1"/>
    </xf>
    <xf numFmtId="165" fontId="3" fillId="0" borderId="14" xfId="0" applyFont="1" applyBorder="1" applyAlignment="1">
      <alignment horizontal="center" wrapText="1"/>
    </xf>
    <xf numFmtId="165" fontId="3" fillId="0" borderId="13" xfId="0" applyFont="1" applyBorder="1" applyAlignment="1">
      <alignment horizontal="center" vertical="center" wrapText="1"/>
    </xf>
    <xf numFmtId="165" fontId="3" fillId="0" borderId="14" xfId="0" applyFont="1" applyBorder="1" applyAlignment="1">
      <alignment horizontal="center" vertical="center" wrapText="1"/>
    </xf>
  </cellXfs>
  <cellStyles count="11">
    <cellStyle name="Euro" xfId="1"/>
    <cellStyle name="Milliers" xfId="2" builtinId="3"/>
    <cellStyle name="Milliers 2" xfId="3"/>
    <cellStyle name="n1" xfId="4"/>
    <cellStyle name="n2" xfId="5"/>
    <cellStyle name="n3" xfId="6"/>
    <cellStyle name="Normal" xfId="0" builtinId="0"/>
    <cellStyle name="RECAP" xfId="7"/>
    <cellStyle name="Titre 1" xfId="8"/>
    <cellStyle name="titre 2" xfId="9"/>
    <cellStyle name="titre 3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X/Chiffrage%20-%20DONNEES%20SUR%20LES%20PRIX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ubes"/>
      <sheetName val="Mat. Hydrau"/>
      <sheetName val="Mat. Aérau"/>
      <sheetName val="Divers"/>
      <sheetName val="HT TGBT TD ASI"/>
      <sheetName val="Appareil. &amp; écl."/>
      <sheetName val="Canalisations"/>
      <sheetName val="Mat. CFA"/>
      <sheetName val="Coef. de ve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1">
          <cell r="C21">
            <v>0.35</v>
          </cell>
        </row>
        <row r="22">
          <cell r="C22">
            <v>0.44999999999999996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5"/>
  <sheetViews>
    <sheetView showGridLines="0" showZeros="0" tabSelected="1" zoomScale="130" zoomScaleNormal="130" zoomScaleSheetLayoutView="115" zoomScalePageLayoutView="130" workbookViewId="0">
      <selection activeCell="B421" sqref="B421"/>
    </sheetView>
  </sheetViews>
  <sheetFormatPr baseColWidth="10" defaultColWidth="8.83203125" defaultRowHeight="12" x14ac:dyDescent="0"/>
  <cols>
    <col min="1" max="1" width="2" style="5" customWidth="1"/>
    <col min="2" max="2" width="39.1640625" style="16" customWidth="1"/>
    <col min="3" max="3" width="10.83203125" style="17" bestFit="1" customWidth="1"/>
    <col min="4" max="4" width="5.83203125" style="4" customWidth="1"/>
    <col min="5" max="5" width="8.83203125" style="4" customWidth="1"/>
    <col min="6" max="6" width="13.1640625" style="18" bestFit="1" customWidth="1"/>
    <col min="7" max="7" width="13.83203125" style="4" customWidth="1"/>
    <col min="8" max="16384" width="8.83203125" style="5"/>
  </cols>
  <sheetData>
    <row r="1" spans="1:7" s="19" customFormat="1" ht="17">
      <c r="B1" s="20"/>
      <c r="C1" s="21"/>
      <c r="D1" s="22"/>
      <c r="E1" s="22"/>
      <c r="F1" s="23"/>
      <c r="G1" s="22"/>
    </row>
    <row r="2" spans="1:7" s="10" customFormat="1">
      <c r="A2" s="6"/>
      <c r="B2" s="104" t="s">
        <v>11</v>
      </c>
      <c r="C2" s="105"/>
      <c r="D2" s="105"/>
      <c r="E2" s="105"/>
      <c r="F2" s="105"/>
      <c r="G2" s="106"/>
    </row>
    <row r="3" spans="1:7" s="10" customFormat="1">
      <c r="A3" s="6"/>
      <c r="B3" s="107" t="s">
        <v>0</v>
      </c>
      <c r="C3" s="108"/>
      <c r="D3" s="11" t="s">
        <v>1</v>
      </c>
      <c r="E3" s="12" t="s">
        <v>8</v>
      </c>
      <c r="F3" s="11" t="s">
        <v>9</v>
      </c>
      <c r="G3" s="13" t="s">
        <v>10</v>
      </c>
    </row>
    <row r="4" spans="1:7">
      <c r="A4" s="6"/>
      <c r="B4" s="8"/>
      <c r="C4" s="14"/>
      <c r="D4" s="7"/>
      <c r="E4" s="15"/>
      <c r="F4" s="2"/>
      <c r="G4" s="3">
        <f t="shared" ref="G4:G12" si="0">F4*E4</f>
        <v>0</v>
      </c>
    </row>
    <row r="5" spans="1:7">
      <c r="A5" s="6"/>
      <c r="B5" s="98" t="s">
        <v>121</v>
      </c>
      <c r="C5" s="100"/>
      <c r="D5" s="1"/>
      <c r="E5" s="15"/>
      <c r="F5" s="2"/>
      <c r="G5" s="3">
        <f t="shared" si="0"/>
        <v>0</v>
      </c>
    </row>
    <row r="6" spans="1:7">
      <c r="A6" s="6"/>
      <c r="B6" s="98" t="s">
        <v>122</v>
      </c>
      <c r="C6" s="100"/>
      <c r="D6" s="1"/>
      <c r="E6" s="15"/>
      <c r="F6" s="2"/>
      <c r="G6" s="3">
        <f>F6*E6</f>
        <v>0</v>
      </c>
    </row>
    <row r="7" spans="1:7">
      <c r="A7" s="6"/>
      <c r="B7" s="25"/>
      <c r="C7" s="26"/>
      <c r="D7" s="1"/>
      <c r="E7" s="15"/>
      <c r="F7" s="2"/>
      <c r="G7" s="3">
        <f t="shared" si="0"/>
        <v>0</v>
      </c>
    </row>
    <row r="8" spans="1:7">
      <c r="A8" s="6"/>
      <c r="B8" s="98" t="s">
        <v>253</v>
      </c>
      <c r="C8" s="100"/>
      <c r="D8" s="1"/>
      <c r="E8" s="15"/>
      <c r="F8" s="2"/>
      <c r="G8" s="3">
        <f>F8*E8</f>
        <v>0</v>
      </c>
    </row>
    <row r="9" spans="1:7">
      <c r="A9" s="6"/>
      <c r="B9" s="25"/>
      <c r="C9" s="26"/>
      <c r="D9" s="1"/>
      <c r="E9" s="15"/>
      <c r="F9" s="2"/>
      <c r="G9" s="3">
        <f t="shared" si="0"/>
        <v>0</v>
      </c>
    </row>
    <row r="10" spans="1:7">
      <c r="A10" s="6"/>
      <c r="B10" s="27" t="s">
        <v>125</v>
      </c>
      <c r="C10" s="26"/>
      <c r="D10" s="1"/>
      <c r="E10" s="15"/>
      <c r="F10" s="2"/>
      <c r="G10" s="3">
        <f t="shared" si="0"/>
        <v>0</v>
      </c>
    </row>
    <row r="11" spans="1:7" s="58" customFormat="1">
      <c r="A11" s="6"/>
      <c r="B11" s="25"/>
      <c r="C11" s="26"/>
      <c r="D11" s="1"/>
      <c r="E11" s="15"/>
      <c r="F11" s="2"/>
      <c r="G11" s="3">
        <f t="shared" si="0"/>
        <v>0</v>
      </c>
    </row>
    <row r="12" spans="1:7">
      <c r="A12" s="6"/>
      <c r="B12" s="65" t="s">
        <v>126</v>
      </c>
      <c r="C12" s="26"/>
      <c r="D12" s="1"/>
      <c r="E12" s="15"/>
      <c r="F12" s="2"/>
      <c r="G12" s="3">
        <f t="shared" si="0"/>
        <v>0</v>
      </c>
    </row>
    <row r="13" spans="1:7">
      <c r="A13" s="6"/>
      <c r="B13" s="25"/>
      <c r="C13" s="26"/>
      <c r="D13" s="1"/>
      <c r="E13" s="15"/>
      <c r="F13" s="2"/>
      <c r="G13" s="3">
        <f>F13*E13</f>
        <v>0</v>
      </c>
    </row>
    <row r="14" spans="1:7">
      <c r="A14" s="6"/>
      <c r="B14" s="66" t="s">
        <v>229</v>
      </c>
      <c r="C14" s="26"/>
      <c r="D14" s="1"/>
      <c r="E14" s="15"/>
      <c r="F14" s="2"/>
      <c r="G14" s="3">
        <f>F14*E14</f>
        <v>0</v>
      </c>
    </row>
    <row r="15" spans="1:7">
      <c r="A15" s="6"/>
      <c r="B15" s="28" t="s">
        <v>37</v>
      </c>
      <c r="C15" s="26"/>
      <c r="D15" s="1"/>
      <c r="E15" s="15"/>
      <c r="F15" s="2"/>
      <c r="G15" s="3">
        <f t="shared" ref="G15:G25" si="1">F15*E15</f>
        <v>0</v>
      </c>
    </row>
    <row r="16" spans="1:7">
      <c r="A16" s="6"/>
      <c r="B16" s="25" t="s">
        <v>38</v>
      </c>
      <c r="C16" s="26"/>
      <c r="D16" s="1"/>
      <c r="E16" s="15"/>
      <c r="F16" s="2"/>
      <c r="G16" s="3">
        <f t="shared" si="1"/>
        <v>0</v>
      </c>
    </row>
    <row r="17" spans="1:7">
      <c r="A17" s="6"/>
      <c r="B17" s="25" t="s">
        <v>29</v>
      </c>
      <c r="C17" s="26"/>
      <c r="D17" s="1"/>
      <c r="E17" s="15"/>
      <c r="F17" s="2"/>
      <c r="G17" s="3">
        <f t="shared" si="1"/>
        <v>0</v>
      </c>
    </row>
    <row r="18" spans="1:7">
      <c r="A18" s="6"/>
      <c r="B18" s="25" t="s">
        <v>32</v>
      </c>
      <c r="C18" s="26" t="s">
        <v>31</v>
      </c>
      <c r="D18" s="7" t="s">
        <v>1</v>
      </c>
      <c r="E18" s="15">
        <v>2</v>
      </c>
      <c r="F18" s="2"/>
      <c r="G18" s="3">
        <f t="shared" si="1"/>
        <v>0</v>
      </c>
    </row>
    <row r="19" spans="1:7">
      <c r="A19" s="6"/>
      <c r="B19" s="25"/>
      <c r="C19" s="26" t="s">
        <v>40</v>
      </c>
      <c r="D19" s="7" t="s">
        <v>1</v>
      </c>
      <c r="E19" s="15">
        <v>4</v>
      </c>
      <c r="F19" s="2"/>
      <c r="G19" s="3">
        <f t="shared" si="1"/>
        <v>0</v>
      </c>
    </row>
    <row r="20" spans="1:7">
      <c r="A20" s="6"/>
      <c r="B20" s="28" t="s">
        <v>39</v>
      </c>
      <c r="C20" s="26"/>
      <c r="D20" s="1"/>
      <c r="E20" s="15"/>
      <c r="F20" s="2"/>
      <c r="G20" s="3">
        <f t="shared" si="1"/>
        <v>0</v>
      </c>
    </row>
    <row r="21" spans="1:7">
      <c r="A21" s="6"/>
      <c r="B21" s="25" t="s">
        <v>34</v>
      </c>
      <c r="C21" s="26"/>
      <c r="D21" s="1"/>
      <c r="E21" s="15"/>
      <c r="F21" s="2"/>
      <c r="G21" s="3">
        <f t="shared" si="1"/>
        <v>0</v>
      </c>
    </row>
    <row r="22" spans="1:7">
      <c r="A22" s="6"/>
      <c r="B22" s="25" t="s">
        <v>29</v>
      </c>
      <c r="C22" s="26"/>
      <c r="D22" s="1"/>
      <c r="E22" s="15"/>
      <c r="F22" s="2"/>
      <c r="G22" s="3">
        <f t="shared" si="1"/>
        <v>0</v>
      </c>
    </row>
    <row r="23" spans="1:7">
      <c r="A23" s="6"/>
      <c r="B23" s="25" t="s">
        <v>32</v>
      </c>
      <c r="C23" s="26" t="s">
        <v>31</v>
      </c>
      <c r="D23" s="7" t="s">
        <v>1</v>
      </c>
      <c r="E23" s="15">
        <v>2</v>
      </c>
      <c r="F23" s="2"/>
      <c r="G23" s="3">
        <f t="shared" si="1"/>
        <v>0</v>
      </c>
    </row>
    <row r="24" spans="1:7">
      <c r="A24" s="6"/>
      <c r="B24" s="25"/>
      <c r="C24" s="26" t="s">
        <v>40</v>
      </c>
      <c r="D24" s="7" t="s">
        <v>1</v>
      </c>
      <c r="E24" s="15">
        <v>4</v>
      </c>
      <c r="F24" s="2"/>
      <c r="G24" s="3">
        <f t="shared" si="1"/>
        <v>0</v>
      </c>
    </row>
    <row r="25" spans="1:7">
      <c r="A25" s="6"/>
      <c r="B25" s="25"/>
      <c r="C25" s="26"/>
      <c r="D25" s="1"/>
      <c r="E25" s="15"/>
      <c r="F25" s="2"/>
      <c r="G25" s="3">
        <f t="shared" si="1"/>
        <v>0</v>
      </c>
    </row>
    <row r="26" spans="1:7">
      <c r="A26" s="6"/>
      <c r="B26" s="66" t="s">
        <v>230</v>
      </c>
      <c r="C26" s="26"/>
      <c r="D26" s="1"/>
      <c r="E26" s="15"/>
      <c r="F26" s="2"/>
      <c r="G26" s="3">
        <f>F26*E26</f>
        <v>0</v>
      </c>
    </row>
    <row r="27" spans="1:7">
      <c r="A27" s="6"/>
      <c r="B27" s="28" t="s">
        <v>37</v>
      </c>
      <c r="C27" s="26"/>
      <c r="D27" s="1"/>
      <c r="E27" s="15"/>
      <c r="F27" s="2"/>
      <c r="G27" s="3">
        <f t="shared" ref="G27:G36" si="2">F27*E27</f>
        <v>0</v>
      </c>
    </row>
    <row r="28" spans="1:7">
      <c r="A28" s="6"/>
      <c r="B28" s="25" t="s">
        <v>38</v>
      </c>
      <c r="C28" s="26"/>
      <c r="D28" s="1"/>
      <c r="E28" s="15"/>
      <c r="F28" s="2"/>
      <c r="G28" s="3">
        <f t="shared" si="2"/>
        <v>0</v>
      </c>
    </row>
    <row r="29" spans="1:7">
      <c r="A29" s="6"/>
      <c r="B29" s="25" t="s">
        <v>29</v>
      </c>
      <c r="C29" s="26"/>
      <c r="D29" s="1"/>
      <c r="E29" s="15"/>
      <c r="F29" s="2"/>
      <c r="G29" s="3">
        <f t="shared" si="2"/>
        <v>0</v>
      </c>
    </row>
    <row r="30" spans="1:7">
      <c r="A30" s="6"/>
      <c r="B30" s="25" t="s">
        <v>32</v>
      </c>
      <c r="C30" s="26" t="s">
        <v>31</v>
      </c>
      <c r="D30" s="7" t="s">
        <v>1</v>
      </c>
      <c r="E30" s="15">
        <v>1</v>
      </c>
      <c r="F30" s="2"/>
      <c r="G30" s="3">
        <f t="shared" si="2"/>
        <v>0</v>
      </c>
    </row>
    <row r="31" spans="1:7">
      <c r="A31" s="6"/>
      <c r="B31" s="25"/>
      <c r="C31" s="26" t="s">
        <v>40</v>
      </c>
      <c r="D31" s="7" t="s">
        <v>1</v>
      </c>
      <c r="E31" s="15">
        <v>2</v>
      </c>
      <c r="F31" s="2"/>
      <c r="G31" s="3">
        <f t="shared" si="2"/>
        <v>0</v>
      </c>
    </row>
    <row r="32" spans="1:7">
      <c r="A32" s="6"/>
      <c r="B32" s="28" t="s">
        <v>39</v>
      </c>
      <c r="C32" s="26"/>
      <c r="D32" s="1"/>
      <c r="E32" s="15"/>
      <c r="F32" s="2"/>
      <c r="G32" s="3">
        <f t="shared" si="2"/>
        <v>0</v>
      </c>
    </row>
    <row r="33" spans="1:7">
      <c r="A33" s="6"/>
      <c r="B33" s="25" t="s">
        <v>34</v>
      </c>
      <c r="C33" s="26"/>
      <c r="D33" s="1"/>
      <c r="E33" s="15"/>
      <c r="F33" s="2"/>
      <c r="G33" s="3">
        <f t="shared" si="2"/>
        <v>0</v>
      </c>
    </row>
    <row r="34" spans="1:7">
      <c r="A34" s="6"/>
      <c r="B34" s="25" t="s">
        <v>29</v>
      </c>
      <c r="C34" s="26"/>
      <c r="D34" s="1"/>
      <c r="E34" s="15"/>
      <c r="F34" s="2"/>
      <c r="G34" s="3">
        <f t="shared" si="2"/>
        <v>0</v>
      </c>
    </row>
    <row r="35" spans="1:7">
      <c r="A35" s="6"/>
      <c r="B35" s="25" t="s">
        <v>32</v>
      </c>
      <c r="C35" s="26" t="s">
        <v>31</v>
      </c>
      <c r="D35" s="7" t="s">
        <v>1</v>
      </c>
      <c r="E35" s="15">
        <v>1</v>
      </c>
      <c r="F35" s="2"/>
      <c r="G35" s="3">
        <f t="shared" si="2"/>
        <v>0</v>
      </c>
    </row>
    <row r="36" spans="1:7">
      <c r="A36" s="6"/>
      <c r="B36" s="25"/>
      <c r="C36" s="26" t="s">
        <v>40</v>
      </c>
      <c r="D36" s="7" t="s">
        <v>1</v>
      </c>
      <c r="E36" s="15">
        <v>2</v>
      </c>
      <c r="F36" s="2"/>
      <c r="G36" s="3">
        <f t="shared" si="2"/>
        <v>0</v>
      </c>
    </row>
    <row r="37" spans="1:7">
      <c r="A37" s="6"/>
      <c r="B37" s="28" t="s">
        <v>27</v>
      </c>
      <c r="C37" s="26"/>
      <c r="D37" s="1"/>
      <c r="E37" s="15"/>
      <c r="F37" s="2"/>
      <c r="G37" s="3">
        <f t="shared" ref="G37:G44" si="3">F37*E37</f>
        <v>0</v>
      </c>
    </row>
    <row r="38" spans="1:7">
      <c r="A38" s="6"/>
      <c r="B38" s="25" t="s">
        <v>28</v>
      </c>
      <c r="C38" s="26"/>
      <c r="D38" s="1"/>
      <c r="E38" s="15"/>
      <c r="F38" s="2"/>
      <c r="G38" s="3">
        <f t="shared" si="3"/>
        <v>0</v>
      </c>
    </row>
    <row r="39" spans="1:7">
      <c r="A39" s="6"/>
      <c r="B39" s="25" t="s">
        <v>29</v>
      </c>
      <c r="C39" s="26"/>
      <c r="D39" s="1"/>
      <c r="E39" s="15"/>
      <c r="F39" s="2"/>
      <c r="G39" s="3">
        <f t="shared" si="3"/>
        <v>0</v>
      </c>
    </row>
    <row r="40" spans="1:7">
      <c r="A40" s="6"/>
      <c r="B40" s="25" t="s">
        <v>127</v>
      </c>
      <c r="C40" s="26" t="s">
        <v>31</v>
      </c>
      <c r="D40" s="7" t="s">
        <v>1</v>
      </c>
      <c r="E40" s="15">
        <v>5</v>
      </c>
      <c r="F40" s="2"/>
      <c r="G40" s="3">
        <f t="shared" si="3"/>
        <v>0</v>
      </c>
    </row>
    <row r="41" spans="1:7">
      <c r="A41" s="6"/>
      <c r="B41" s="25"/>
      <c r="C41" s="26"/>
      <c r="D41" s="1"/>
      <c r="E41" s="15"/>
      <c r="F41" s="2"/>
      <c r="G41" s="3">
        <f t="shared" si="3"/>
        <v>0</v>
      </c>
    </row>
    <row r="42" spans="1:7">
      <c r="A42" s="6"/>
      <c r="B42" s="28" t="s">
        <v>35</v>
      </c>
      <c r="C42" s="26"/>
      <c r="D42" s="1"/>
      <c r="E42" s="15"/>
      <c r="F42" s="2"/>
      <c r="G42" s="3">
        <f t="shared" si="3"/>
        <v>0</v>
      </c>
    </row>
    <row r="43" spans="1:7">
      <c r="A43" s="6"/>
      <c r="B43" s="25" t="s">
        <v>36</v>
      </c>
      <c r="C43" s="26" t="s">
        <v>31</v>
      </c>
      <c r="D43" s="7" t="s">
        <v>1</v>
      </c>
      <c r="E43" s="15">
        <v>4</v>
      </c>
      <c r="F43" s="2"/>
      <c r="G43" s="3">
        <f t="shared" si="3"/>
        <v>0</v>
      </c>
    </row>
    <row r="44" spans="1:7">
      <c r="A44" s="6"/>
      <c r="B44" s="25"/>
      <c r="C44" s="26"/>
      <c r="D44" s="1"/>
      <c r="E44" s="15"/>
      <c r="F44" s="2"/>
      <c r="G44" s="3">
        <f t="shared" si="3"/>
        <v>0</v>
      </c>
    </row>
    <row r="45" spans="1:7">
      <c r="A45" s="6"/>
      <c r="B45" s="66" t="s">
        <v>231</v>
      </c>
      <c r="C45" s="26"/>
      <c r="D45" s="1"/>
      <c r="E45" s="15"/>
      <c r="F45" s="2"/>
      <c r="G45" s="3">
        <f t="shared" ref="G45:G78" si="4">F45*E45</f>
        <v>0</v>
      </c>
    </row>
    <row r="46" spans="1:7">
      <c r="A46" s="6"/>
      <c r="B46" s="25" t="s">
        <v>128</v>
      </c>
      <c r="C46" s="26"/>
      <c r="D46" s="1"/>
      <c r="E46" s="15"/>
      <c r="F46" s="2"/>
      <c r="G46" s="3">
        <f>F46*E46</f>
        <v>0</v>
      </c>
    </row>
    <row r="47" spans="1:7">
      <c r="A47" s="6"/>
      <c r="B47" s="25" t="s">
        <v>129</v>
      </c>
      <c r="C47" s="26"/>
      <c r="D47" s="1" t="s">
        <v>21</v>
      </c>
      <c r="E47" s="15">
        <v>4</v>
      </c>
      <c r="F47" s="2"/>
      <c r="G47" s="3">
        <f>F47*E47</f>
        <v>0</v>
      </c>
    </row>
    <row r="48" spans="1:7">
      <c r="A48" s="6"/>
      <c r="B48" s="25"/>
      <c r="C48" s="26"/>
      <c r="D48" s="1"/>
      <c r="E48" s="15"/>
      <c r="F48" s="2"/>
      <c r="G48" s="3">
        <f>F48*E48</f>
        <v>0</v>
      </c>
    </row>
    <row r="49" spans="1:7">
      <c r="A49" s="6"/>
      <c r="B49" s="66" t="s">
        <v>232</v>
      </c>
      <c r="C49" s="26"/>
      <c r="D49" s="1"/>
      <c r="E49" s="15"/>
      <c r="F49" s="2"/>
      <c r="G49" s="3">
        <f t="shared" si="4"/>
        <v>0</v>
      </c>
    </row>
    <row r="50" spans="1:7">
      <c r="A50" s="6"/>
      <c r="B50" s="28" t="s">
        <v>42</v>
      </c>
      <c r="C50" s="26"/>
      <c r="D50" s="1"/>
      <c r="E50" s="15"/>
      <c r="F50" s="2"/>
      <c r="G50" s="3">
        <f t="shared" si="4"/>
        <v>0</v>
      </c>
    </row>
    <row r="51" spans="1:7">
      <c r="A51" s="6"/>
      <c r="B51" s="25" t="s">
        <v>43</v>
      </c>
      <c r="C51" s="26"/>
      <c r="D51" s="1"/>
      <c r="E51" s="15"/>
      <c r="F51" s="2"/>
      <c r="G51" s="3">
        <f t="shared" si="4"/>
        <v>0</v>
      </c>
    </row>
    <row r="52" spans="1:7">
      <c r="A52" s="6"/>
      <c r="B52" s="25" t="s">
        <v>44</v>
      </c>
      <c r="C52" s="26" t="s">
        <v>31</v>
      </c>
      <c r="D52" s="7" t="s">
        <v>12</v>
      </c>
      <c r="E52" s="15">
        <v>9</v>
      </c>
      <c r="F52" s="2"/>
      <c r="G52" s="3">
        <f t="shared" si="4"/>
        <v>0</v>
      </c>
    </row>
    <row r="53" spans="1:7">
      <c r="A53" s="6"/>
      <c r="B53" s="67" t="s">
        <v>67</v>
      </c>
      <c r="C53" s="26" t="s">
        <v>40</v>
      </c>
      <c r="D53" s="7" t="s">
        <v>12</v>
      </c>
      <c r="E53" s="15">
        <v>22</v>
      </c>
      <c r="F53" s="2"/>
      <c r="G53" s="3">
        <f t="shared" si="4"/>
        <v>0</v>
      </c>
    </row>
    <row r="54" spans="1:7">
      <c r="A54" s="6"/>
      <c r="B54" s="25"/>
      <c r="C54" s="26" t="s">
        <v>33</v>
      </c>
      <c r="D54" s="7" t="s">
        <v>12</v>
      </c>
      <c r="E54" s="15">
        <v>1.0000000000000001E-5</v>
      </c>
      <c r="F54" s="2"/>
      <c r="G54" s="3">
        <f t="shared" si="4"/>
        <v>0</v>
      </c>
    </row>
    <row r="55" spans="1:7">
      <c r="A55" s="6"/>
      <c r="B55" s="25"/>
      <c r="C55" s="26" t="s">
        <v>41</v>
      </c>
      <c r="D55" s="7" t="s">
        <v>12</v>
      </c>
      <c r="E55" s="15">
        <v>10</v>
      </c>
      <c r="F55" s="2"/>
      <c r="G55" s="3">
        <f t="shared" si="4"/>
        <v>0</v>
      </c>
    </row>
    <row r="56" spans="1:7">
      <c r="A56" s="6"/>
      <c r="B56" s="25"/>
      <c r="C56" s="26" t="s">
        <v>45</v>
      </c>
      <c r="D56" s="7" t="s">
        <v>12</v>
      </c>
      <c r="E56" s="15">
        <v>14</v>
      </c>
      <c r="F56" s="2"/>
      <c r="G56" s="3">
        <f t="shared" si="4"/>
        <v>0</v>
      </c>
    </row>
    <row r="57" spans="1:7">
      <c r="A57" s="6"/>
      <c r="B57" s="25" t="s">
        <v>50</v>
      </c>
      <c r="C57" s="26"/>
      <c r="D57" s="1" t="s">
        <v>13</v>
      </c>
      <c r="E57" s="15">
        <v>2.5</v>
      </c>
      <c r="F57" s="2"/>
      <c r="G57" s="3">
        <f t="shared" si="4"/>
        <v>0</v>
      </c>
    </row>
    <row r="58" spans="1:7">
      <c r="A58" s="6"/>
      <c r="B58" s="25"/>
      <c r="C58" s="26"/>
      <c r="D58" s="1"/>
      <c r="E58" s="15"/>
      <c r="F58" s="2"/>
      <c r="G58" s="3">
        <f>F58*E58</f>
        <v>0</v>
      </c>
    </row>
    <row r="59" spans="1:7">
      <c r="A59" s="6"/>
      <c r="B59" s="25"/>
      <c r="C59" s="26"/>
      <c r="D59" s="1"/>
      <c r="E59" s="15"/>
      <c r="F59" s="2"/>
      <c r="G59" s="3"/>
    </row>
    <row r="60" spans="1:7">
      <c r="A60" s="6"/>
      <c r="B60" s="25"/>
      <c r="C60" s="26"/>
      <c r="D60" s="1"/>
      <c r="E60" s="15"/>
      <c r="F60" s="2"/>
      <c r="G60" s="3">
        <f t="shared" si="4"/>
        <v>0</v>
      </c>
    </row>
    <row r="61" spans="1:7">
      <c r="A61" s="6"/>
      <c r="B61" s="54"/>
      <c r="C61" s="55"/>
      <c r="D61" s="56"/>
      <c r="E61" s="57"/>
      <c r="F61" s="59"/>
      <c r="G61" s="60">
        <f>F61*E61</f>
        <v>0</v>
      </c>
    </row>
    <row r="62" spans="1:7">
      <c r="A62" s="6"/>
      <c r="B62" s="33"/>
      <c r="C62" s="84"/>
      <c r="D62" s="85"/>
      <c r="E62" s="86"/>
      <c r="F62" s="87"/>
      <c r="G62" s="88">
        <f t="shared" si="4"/>
        <v>0</v>
      </c>
    </row>
    <row r="63" spans="1:7">
      <c r="A63" s="6"/>
      <c r="B63" s="25" t="s">
        <v>46</v>
      </c>
      <c r="C63" s="26"/>
      <c r="D63" s="1"/>
      <c r="E63" s="15"/>
      <c r="F63" s="2"/>
      <c r="G63" s="3">
        <f t="shared" si="4"/>
        <v>0</v>
      </c>
    </row>
    <row r="64" spans="1:7">
      <c r="A64" s="6"/>
      <c r="B64" s="25" t="s">
        <v>44</v>
      </c>
      <c r="C64" s="26" t="s">
        <v>31</v>
      </c>
      <c r="D64" s="7" t="s">
        <v>12</v>
      </c>
      <c r="E64" s="15">
        <v>12</v>
      </c>
      <c r="F64" s="2"/>
      <c r="G64" s="3">
        <f t="shared" si="4"/>
        <v>0</v>
      </c>
    </row>
    <row r="65" spans="1:7">
      <c r="A65" s="6"/>
      <c r="B65" s="67" t="s">
        <v>67</v>
      </c>
      <c r="C65" s="26" t="s">
        <v>40</v>
      </c>
      <c r="D65" s="7" t="s">
        <v>12</v>
      </c>
      <c r="E65" s="15">
        <v>12</v>
      </c>
      <c r="F65" s="2"/>
      <c r="G65" s="3">
        <f t="shared" si="4"/>
        <v>0</v>
      </c>
    </row>
    <row r="66" spans="1:7">
      <c r="A66" s="6"/>
      <c r="B66" s="25"/>
      <c r="C66" s="26" t="s">
        <v>33</v>
      </c>
      <c r="D66" s="7" t="s">
        <v>12</v>
      </c>
      <c r="E66" s="15">
        <v>3</v>
      </c>
      <c r="F66" s="2"/>
      <c r="G66" s="3">
        <f t="shared" si="4"/>
        <v>0</v>
      </c>
    </row>
    <row r="67" spans="1:7">
      <c r="A67" s="6"/>
      <c r="B67" s="25"/>
      <c r="C67" s="26" t="s">
        <v>41</v>
      </c>
      <c r="D67" s="7" t="s">
        <v>12</v>
      </c>
      <c r="E67" s="15">
        <v>14</v>
      </c>
      <c r="F67" s="2"/>
      <c r="G67" s="3">
        <f t="shared" si="4"/>
        <v>0</v>
      </c>
    </row>
    <row r="68" spans="1:7">
      <c r="A68" s="6"/>
      <c r="B68" s="25"/>
      <c r="C68" s="26" t="s">
        <v>45</v>
      </c>
      <c r="D68" s="7" t="s">
        <v>12</v>
      </c>
      <c r="E68" s="15">
        <v>5</v>
      </c>
      <c r="F68" s="2"/>
      <c r="G68" s="3">
        <f t="shared" si="4"/>
        <v>0</v>
      </c>
    </row>
    <row r="69" spans="1:7">
      <c r="A69" s="6"/>
      <c r="B69" s="25" t="s">
        <v>51</v>
      </c>
      <c r="C69" s="26"/>
      <c r="D69" s="1" t="s">
        <v>13</v>
      </c>
      <c r="E69" s="15">
        <v>2.5</v>
      </c>
      <c r="F69" s="2"/>
      <c r="G69" s="3">
        <f t="shared" si="4"/>
        <v>0</v>
      </c>
    </row>
    <row r="70" spans="1:7">
      <c r="A70" s="6"/>
      <c r="B70" s="25"/>
      <c r="C70" s="26"/>
      <c r="D70" s="1"/>
      <c r="E70" s="15"/>
      <c r="F70" s="2"/>
      <c r="G70" s="3">
        <f>F70*E70</f>
        <v>0</v>
      </c>
    </row>
    <row r="71" spans="1:7">
      <c r="A71" s="6"/>
      <c r="B71" s="25" t="s">
        <v>241</v>
      </c>
      <c r="C71" s="26"/>
      <c r="D71" s="1" t="s">
        <v>21</v>
      </c>
      <c r="E71" s="15">
        <v>1</v>
      </c>
      <c r="F71" s="2"/>
      <c r="G71" s="3">
        <f t="shared" si="4"/>
        <v>0</v>
      </c>
    </row>
    <row r="72" spans="1:7">
      <c r="A72" s="6"/>
      <c r="B72" s="25"/>
      <c r="C72" s="26"/>
      <c r="D72" s="1"/>
      <c r="E72" s="15"/>
      <c r="F72" s="2"/>
      <c r="G72" s="3">
        <f t="shared" si="4"/>
        <v>0</v>
      </c>
    </row>
    <row r="73" spans="1:7">
      <c r="A73" s="6"/>
      <c r="B73" s="66" t="s">
        <v>233</v>
      </c>
      <c r="C73" s="26"/>
      <c r="D73" s="1"/>
      <c r="E73" s="15"/>
      <c r="F73" s="2"/>
      <c r="G73" s="3">
        <f t="shared" si="4"/>
        <v>0</v>
      </c>
    </row>
    <row r="74" spans="1:7">
      <c r="A74" s="6"/>
      <c r="B74" s="28" t="s">
        <v>131</v>
      </c>
      <c r="C74" s="26"/>
      <c r="D74" s="1"/>
      <c r="E74" s="15"/>
      <c r="F74" s="2"/>
      <c r="G74" s="3">
        <f>F74*E74</f>
        <v>0</v>
      </c>
    </row>
    <row r="75" spans="1:7">
      <c r="A75" s="6"/>
      <c r="B75" s="25" t="s">
        <v>47</v>
      </c>
      <c r="C75" s="26"/>
      <c r="D75" s="1"/>
      <c r="E75" s="15"/>
      <c r="F75" s="2"/>
      <c r="G75" s="3">
        <f t="shared" si="4"/>
        <v>0</v>
      </c>
    </row>
    <row r="76" spans="1:7">
      <c r="A76" s="6"/>
      <c r="B76" s="25" t="s">
        <v>130</v>
      </c>
      <c r="C76" s="26"/>
      <c r="D76" s="1"/>
      <c r="E76" s="15"/>
      <c r="F76" s="2"/>
      <c r="G76" s="3">
        <f>F76*E76</f>
        <v>0</v>
      </c>
    </row>
    <row r="77" spans="1:7">
      <c r="A77" s="6"/>
      <c r="B77" s="25" t="s">
        <v>29</v>
      </c>
      <c r="C77" s="26"/>
      <c r="D77" s="1"/>
      <c r="E77" s="15"/>
      <c r="F77" s="2"/>
      <c r="G77" s="3">
        <f t="shared" si="4"/>
        <v>0</v>
      </c>
    </row>
    <row r="78" spans="1:7">
      <c r="A78" s="6"/>
      <c r="B78" s="25" t="s">
        <v>32</v>
      </c>
      <c r="C78" s="26"/>
      <c r="D78" s="1"/>
      <c r="E78" s="15"/>
      <c r="F78" s="2"/>
      <c r="G78" s="3">
        <f t="shared" si="4"/>
        <v>0</v>
      </c>
    </row>
    <row r="79" spans="1:7">
      <c r="A79" s="6"/>
      <c r="B79" s="25" t="s">
        <v>52</v>
      </c>
      <c r="C79" s="26"/>
      <c r="D79" s="1"/>
      <c r="E79" s="15"/>
      <c r="F79" s="2"/>
      <c r="G79" s="3">
        <f t="shared" ref="G79:G112" si="5">F79*E79</f>
        <v>0</v>
      </c>
    </row>
    <row r="80" spans="1:7">
      <c r="A80" s="6"/>
      <c r="B80" s="25" t="s">
        <v>53</v>
      </c>
      <c r="C80" s="26"/>
      <c r="D80" s="7" t="s">
        <v>1</v>
      </c>
      <c r="E80" s="15">
        <v>1</v>
      </c>
      <c r="F80" s="2"/>
      <c r="G80" s="3">
        <f t="shared" si="5"/>
        <v>0</v>
      </c>
    </row>
    <row r="81" spans="1:7">
      <c r="A81" s="6"/>
      <c r="B81" s="25"/>
      <c r="C81" s="26"/>
      <c r="D81" s="1"/>
      <c r="E81" s="15"/>
      <c r="F81" s="2"/>
      <c r="G81" s="3">
        <f>F81*E81</f>
        <v>0</v>
      </c>
    </row>
    <row r="82" spans="1:7">
      <c r="A82" s="6"/>
      <c r="B82" s="28" t="s">
        <v>132</v>
      </c>
      <c r="C82" s="26"/>
      <c r="D82" s="1"/>
      <c r="E82" s="15"/>
      <c r="F82" s="2"/>
      <c r="G82" s="3">
        <f t="shared" si="5"/>
        <v>0</v>
      </c>
    </row>
    <row r="83" spans="1:7">
      <c r="A83" s="6"/>
      <c r="B83" s="25" t="s">
        <v>70</v>
      </c>
      <c r="C83" s="26"/>
      <c r="D83" s="1" t="s">
        <v>1</v>
      </c>
      <c r="E83" s="15">
        <v>1</v>
      </c>
      <c r="F83" s="2"/>
      <c r="G83" s="3">
        <f>F83*E83</f>
        <v>0</v>
      </c>
    </row>
    <row r="84" spans="1:7">
      <c r="A84" s="6"/>
      <c r="B84" s="25" t="s">
        <v>54</v>
      </c>
      <c r="C84" s="26"/>
      <c r="D84" s="1" t="s">
        <v>1</v>
      </c>
      <c r="E84" s="15">
        <v>1</v>
      </c>
      <c r="F84" s="2"/>
      <c r="G84" s="3">
        <f t="shared" si="5"/>
        <v>0</v>
      </c>
    </row>
    <row r="85" spans="1:7">
      <c r="A85" s="6"/>
      <c r="B85" s="25" t="s">
        <v>49</v>
      </c>
      <c r="C85" s="26"/>
      <c r="D85" s="7" t="s">
        <v>21</v>
      </c>
      <c r="E85" s="15">
        <v>1</v>
      </c>
      <c r="F85" s="2"/>
      <c r="G85" s="3">
        <f>F85*E85</f>
        <v>0</v>
      </c>
    </row>
    <row r="86" spans="1:7">
      <c r="A86" s="6"/>
      <c r="B86" s="25"/>
      <c r="C86" s="26"/>
      <c r="D86" s="1"/>
      <c r="E86" s="15"/>
      <c r="F86" s="2"/>
      <c r="G86" s="3">
        <f>F86*E86</f>
        <v>0</v>
      </c>
    </row>
    <row r="87" spans="1:7">
      <c r="A87" s="6"/>
      <c r="B87" s="28" t="s">
        <v>133</v>
      </c>
      <c r="C87" s="26"/>
      <c r="D87" s="1"/>
      <c r="E87" s="15"/>
      <c r="F87" s="2"/>
      <c r="G87" s="3">
        <f>F87*E87</f>
        <v>0</v>
      </c>
    </row>
    <row r="88" spans="1:7">
      <c r="A88" s="6"/>
      <c r="B88" s="25" t="s">
        <v>55</v>
      </c>
      <c r="C88" s="26"/>
      <c r="D88" s="7" t="s">
        <v>1</v>
      </c>
      <c r="E88" s="15">
        <v>2</v>
      </c>
      <c r="F88" s="2"/>
      <c r="G88" s="3">
        <f>F88*E88</f>
        <v>0</v>
      </c>
    </row>
    <row r="89" spans="1:7">
      <c r="A89" s="6"/>
      <c r="B89" s="25" t="s">
        <v>48</v>
      </c>
      <c r="C89" s="26" t="s">
        <v>45</v>
      </c>
      <c r="D89" s="7" t="s">
        <v>1</v>
      </c>
      <c r="E89" s="15">
        <v>2</v>
      </c>
      <c r="F89" s="2"/>
      <c r="G89" s="3">
        <f t="shared" si="5"/>
        <v>0</v>
      </c>
    </row>
    <row r="90" spans="1:7">
      <c r="A90" s="6"/>
      <c r="B90" s="25"/>
      <c r="C90" s="26"/>
      <c r="D90" s="1"/>
      <c r="E90" s="15"/>
      <c r="F90" s="2"/>
      <c r="G90" s="3">
        <f t="shared" si="5"/>
        <v>0</v>
      </c>
    </row>
    <row r="91" spans="1:7" s="58" customFormat="1">
      <c r="A91" s="6"/>
      <c r="B91" s="28" t="s">
        <v>71</v>
      </c>
      <c r="C91" s="26"/>
      <c r="D91" s="1"/>
      <c r="E91" s="15"/>
      <c r="F91" s="2"/>
      <c r="G91" s="3">
        <f t="shared" si="5"/>
        <v>0</v>
      </c>
    </row>
    <row r="92" spans="1:7">
      <c r="A92" s="6"/>
      <c r="B92" s="25" t="s">
        <v>68</v>
      </c>
      <c r="C92" s="26"/>
      <c r="D92" s="1" t="s">
        <v>1</v>
      </c>
      <c r="E92" s="15">
        <v>2</v>
      </c>
      <c r="F92" s="2"/>
      <c r="G92" s="3">
        <f>F92*E92</f>
        <v>0</v>
      </c>
    </row>
    <row r="93" spans="1:7">
      <c r="A93" s="6"/>
      <c r="B93" s="25" t="s">
        <v>134</v>
      </c>
      <c r="C93" s="26"/>
      <c r="D93" s="1" t="s">
        <v>1</v>
      </c>
      <c r="E93" s="15">
        <v>2</v>
      </c>
      <c r="F93" s="2"/>
      <c r="G93" s="3">
        <f>F93*E93</f>
        <v>0</v>
      </c>
    </row>
    <row r="94" spans="1:7" s="58" customFormat="1">
      <c r="A94" s="6"/>
      <c r="B94" s="25" t="s">
        <v>26</v>
      </c>
      <c r="C94" s="26"/>
      <c r="D94" s="1" t="s">
        <v>1</v>
      </c>
      <c r="E94" s="15">
        <v>2</v>
      </c>
      <c r="F94" s="2"/>
      <c r="G94" s="3">
        <f>F94*E94</f>
        <v>0</v>
      </c>
    </row>
    <row r="95" spans="1:7">
      <c r="A95" s="6"/>
      <c r="B95" s="25" t="s">
        <v>69</v>
      </c>
      <c r="C95" s="26"/>
      <c r="D95" s="1" t="s">
        <v>1</v>
      </c>
      <c r="E95" s="15">
        <v>1</v>
      </c>
      <c r="F95" s="2"/>
      <c r="G95" s="3">
        <f t="shared" si="5"/>
        <v>0</v>
      </c>
    </row>
    <row r="96" spans="1:7">
      <c r="A96" s="6"/>
      <c r="B96" s="25" t="s">
        <v>25</v>
      </c>
      <c r="C96" s="26"/>
      <c r="D96" s="1" t="s">
        <v>1</v>
      </c>
      <c r="E96" s="15">
        <v>1</v>
      </c>
      <c r="F96" s="2"/>
      <c r="G96" s="3">
        <f t="shared" si="5"/>
        <v>0</v>
      </c>
    </row>
    <row r="97" spans="1:7">
      <c r="A97" s="6"/>
      <c r="B97" s="25"/>
      <c r="C97" s="26"/>
      <c r="D97" s="1"/>
      <c r="E97" s="15"/>
      <c r="F97" s="2"/>
      <c r="G97" s="3">
        <f t="shared" si="5"/>
        <v>0</v>
      </c>
    </row>
    <row r="98" spans="1:7">
      <c r="A98" s="6"/>
      <c r="B98" s="66" t="s">
        <v>234</v>
      </c>
      <c r="C98" s="26"/>
      <c r="D98" s="1"/>
      <c r="E98" s="15"/>
      <c r="F98" s="2"/>
      <c r="G98" s="3">
        <f>F98*E98</f>
        <v>0</v>
      </c>
    </row>
    <row r="99" spans="1:7">
      <c r="A99" s="6"/>
      <c r="B99" s="25" t="s">
        <v>136</v>
      </c>
      <c r="C99" s="26"/>
      <c r="D99" s="1" t="s">
        <v>135</v>
      </c>
      <c r="E99" s="15"/>
      <c r="F99" s="2"/>
      <c r="G99" s="3">
        <f t="shared" si="5"/>
        <v>0</v>
      </c>
    </row>
    <row r="100" spans="1:7">
      <c r="A100" s="6"/>
      <c r="B100" s="25"/>
      <c r="C100" s="26"/>
      <c r="D100" s="1"/>
      <c r="E100" s="15"/>
      <c r="F100" s="2"/>
      <c r="G100" s="3">
        <f>F100*E100</f>
        <v>0</v>
      </c>
    </row>
    <row r="101" spans="1:7">
      <c r="A101" s="6"/>
      <c r="B101" s="66" t="s">
        <v>235</v>
      </c>
      <c r="C101" s="26"/>
      <c r="D101" s="1"/>
      <c r="E101" s="15"/>
      <c r="F101" s="2"/>
      <c r="G101" s="3">
        <f t="shared" si="5"/>
        <v>0</v>
      </c>
    </row>
    <row r="102" spans="1:7">
      <c r="A102" s="6"/>
      <c r="B102" s="25" t="s">
        <v>56</v>
      </c>
      <c r="C102" s="26" t="s">
        <v>57</v>
      </c>
      <c r="D102" s="1" t="s">
        <v>1</v>
      </c>
      <c r="E102" s="15">
        <v>1</v>
      </c>
      <c r="F102" s="2"/>
      <c r="G102" s="3">
        <f t="shared" si="5"/>
        <v>0</v>
      </c>
    </row>
    <row r="103" spans="1:7">
      <c r="A103" s="6"/>
      <c r="B103" s="25" t="s">
        <v>58</v>
      </c>
      <c r="C103" s="26" t="s">
        <v>57</v>
      </c>
      <c r="D103" s="1" t="s">
        <v>1</v>
      </c>
      <c r="E103" s="15">
        <v>1</v>
      </c>
      <c r="F103" s="2"/>
      <c r="G103" s="3">
        <f>F103*E103</f>
        <v>0</v>
      </c>
    </row>
    <row r="104" spans="1:7">
      <c r="A104" s="6"/>
      <c r="B104" s="25" t="s">
        <v>123</v>
      </c>
      <c r="C104" s="26" t="s">
        <v>45</v>
      </c>
      <c r="D104" s="1" t="s">
        <v>12</v>
      </c>
      <c r="E104" s="15">
        <v>2</v>
      </c>
      <c r="F104" s="2"/>
      <c r="G104" s="3">
        <f>F104*E104</f>
        <v>0</v>
      </c>
    </row>
    <row r="105" spans="1:7">
      <c r="A105" s="6"/>
      <c r="B105" s="25"/>
      <c r="C105" s="26"/>
      <c r="D105" s="1"/>
      <c r="E105" s="15"/>
      <c r="F105" s="2"/>
      <c r="G105" s="3">
        <f>F105*E105</f>
        <v>0</v>
      </c>
    </row>
    <row r="106" spans="1:7">
      <c r="A106" s="6"/>
      <c r="B106" s="66" t="s">
        <v>236</v>
      </c>
      <c r="C106" s="26"/>
      <c r="D106" s="1"/>
      <c r="E106" s="15"/>
      <c r="F106" s="2"/>
      <c r="G106" s="3">
        <f>F106*E106</f>
        <v>0</v>
      </c>
    </row>
    <row r="107" spans="1:7">
      <c r="A107" s="6"/>
      <c r="B107" s="25" t="s">
        <v>63</v>
      </c>
      <c r="C107" s="26" t="s">
        <v>45</v>
      </c>
      <c r="D107" s="1" t="s">
        <v>12</v>
      </c>
      <c r="E107" s="15">
        <v>2</v>
      </c>
      <c r="F107" s="2"/>
      <c r="G107" s="3">
        <f t="shared" si="5"/>
        <v>0</v>
      </c>
    </row>
    <row r="108" spans="1:7">
      <c r="A108" s="6"/>
      <c r="B108" s="25" t="s">
        <v>65</v>
      </c>
      <c r="C108" s="26" t="s">
        <v>45</v>
      </c>
      <c r="D108" s="1" t="s">
        <v>12</v>
      </c>
      <c r="E108" s="15">
        <v>2</v>
      </c>
      <c r="F108" s="2"/>
      <c r="G108" s="3">
        <f t="shared" si="5"/>
        <v>0</v>
      </c>
    </row>
    <row r="109" spans="1:7">
      <c r="A109" s="6"/>
      <c r="B109" s="25" t="s">
        <v>66</v>
      </c>
      <c r="C109" s="26" t="s">
        <v>45</v>
      </c>
      <c r="D109" s="1" t="s">
        <v>1</v>
      </c>
      <c r="E109" s="15">
        <v>1</v>
      </c>
      <c r="F109" s="2"/>
      <c r="G109" s="3">
        <f t="shared" si="5"/>
        <v>0</v>
      </c>
    </row>
    <row r="110" spans="1:7">
      <c r="A110" s="6"/>
      <c r="B110" s="25"/>
      <c r="C110" s="26"/>
      <c r="D110" s="1"/>
      <c r="E110" s="15"/>
      <c r="F110" s="2"/>
      <c r="G110" s="3">
        <f>F110*E110</f>
        <v>0</v>
      </c>
    </row>
    <row r="111" spans="1:7">
      <c r="A111" s="6"/>
      <c r="B111" s="66" t="s">
        <v>237</v>
      </c>
      <c r="C111" s="26"/>
      <c r="D111" s="1" t="s">
        <v>135</v>
      </c>
      <c r="E111" s="15"/>
      <c r="F111" s="2"/>
      <c r="G111" s="3">
        <f>F111*E111</f>
        <v>0</v>
      </c>
    </row>
    <row r="112" spans="1:7">
      <c r="A112" s="6"/>
      <c r="B112" s="25"/>
      <c r="C112" s="26"/>
      <c r="D112" s="1"/>
      <c r="E112" s="15"/>
      <c r="F112" s="2"/>
      <c r="G112" s="3">
        <f t="shared" si="5"/>
        <v>0</v>
      </c>
    </row>
    <row r="113" spans="1:7" s="71" customFormat="1">
      <c r="A113" s="68"/>
      <c r="B113" s="29" t="s">
        <v>137</v>
      </c>
      <c r="C113" s="40"/>
      <c r="D113" s="44"/>
      <c r="E113" s="69"/>
      <c r="F113" s="70"/>
      <c r="G113" s="45">
        <f>SUM(G12:G112)</f>
        <v>0</v>
      </c>
    </row>
    <row r="114" spans="1:7">
      <c r="A114" s="6"/>
      <c r="B114" s="25"/>
      <c r="C114" s="26"/>
      <c r="D114" s="1"/>
      <c r="E114" s="15"/>
      <c r="F114" s="2"/>
      <c r="G114" s="3">
        <f t="shared" ref="G114:G119" si="6">F114*E114</f>
        <v>0</v>
      </c>
    </row>
    <row r="115" spans="1:7">
      <c r="A115" s="6"/>
      <c r="B115" s="25"/>
      <c r="C115" s="26"/>
      <c r="D115" s="1"/>
      <c r="E115" s="15"/>
      <c r="F115" s="2"/>
      <c r="G115" s="3">
        <f>F115*E115</f>
        <v>0</v>
      </c>
    </row>
    <row r="116" spans="1:7">
      <c r="A116" s="6"/>
      <c r="B116" s="25"/>
      <c r="C116" s="26"/>
      <c r="D116" s="1"/>
      <c r="E116" s="15"/>
      <c r="F116" s="2"/>
      <c r="G116" s="3">
        <f t="shared" si="6"/>
        <v>0</v>
      </c>
    </row>
    <row r="117" spans="1:7">
      <c r="A117" s="6"/>
      <c r="B117" s="25"/>
      <c r="C117" s="26"/>
      <c r="D117" s="1"/>
      <c r="E117" s="15"/>
      <c r="F117" s="2"/>
      <c r="G117" s="3">
        <f t="shared" si="6"/>
        <v>0</v>
      </c>
    </row>
    <row r="118" spans="1:7">
      <c r="A118" s="6"/>
      <c r="B118" s="25"/>
      <c r="C118" s="26"/>
      <c r="D118" s="1"/>
      <c r="E118" s="15"/>
      <c r="F118" s="2"/>
      <c r="G118" s="3">
        <f>F118*E118</f>
        <v>0</v>
      </c>
    </row>
    <row r="119" spans="1:7">
      <c r="A119" s="6"/>
      <c r="B119" s="54"/>
      <c r="C119" s="55"/>
      <c r="D119" s="56"/>
      <c r="E119" s="57"/>
      <c r="F119" s="59"/>
      <c r="G119" s="60">
        <f t="shared" si="6"/>
        <v>0</v>
      </c>
    </row>
    <row r="120" spans="1:7">
      <c r="A120" s="6"/>
      <c r="B120" s="33"/>
      <c r="C120" s="84"/>
      <c r="D120" s="85"/>
      <c r="E120" s="86"/>
      <c r="F120" s="87"/>
      <c r="G120" s="88">
        <f t="shared" ref="G120:G136" si="7">F120*E120</f>
        <v>0</v>
      </c>
    </row>
    <row r="121" spans="1:7">
      <c r="A121" s="6"/>
      <c r="B121" s="65" t="s">
        <v>138</v>
      </c>
      <c r="C121" s="26"/>
      <c r="D121" s="1"/>
      <c r="E121" s="15"/>
      <c r="F121" s="2"/>
      <c r="G121" s="3">
        <f t="shared" si="7"/>
        <v>0</v>
      </c>
    </row>
    <row r="122" spans="1:7">
      <c r="A122" s="6"/>
      <c r="B122" s="25"/>
      <c r="C122" s="26"/>
      <c r="D122" s="1"/>
      <c r="E122" s="15"/>
      <c r="F122" s="2"/>
      <c r="G122" s="3">
        <f t="shared" si="7"/>
        <v>0</v>
      </c>
    </row>
    <row r="123" spans="1:7">
      <c r="A123" s="6"/>
      <c r="B123" s="66" t="s">
        <v>139</v>
      </c>
      <c r="C123" s="26"/>
      <c r="D123" s="1"/>
      <c r="E123" s="15"/>
      <c r="F123" s="2"/>
      <c r="G123" s="3">
        <f t="shared" si="7"/>
        <v>0</v>
      </c>
    </row>
    <row r="124" spans="1:7">
      <c r="A124" s="6"/>
      <c r="B124" s="25" t="s">
        <v>72</v>
      </c>
      <c r="C124" s="26"/>
      <c r="D124" s="1" t="s">
        <v>21</v>
      </c>
      <c r="E124" s="15">
        <v>1</v>
      </c>
      <c r="F124" s="2"/>
      <c r="G124" s="3">
        <f t="shared" si="7"/>
        <v>0</v>
      </c>
    </row>
    <row r="125" spans="1:7">
      <c r="A125" s="6"/>
      <c r="B125" s="25"/>
      <c r="C125" s="26"/>
      <c r="D125" s="1"/>
      <c r="E125" s="15"/>
      <c r="F125" s="2"/>
      <c r="G125" s="3">
        <f t="shared" si="7"/>
        <v>0</v>
      </c>
    </row>
    <row r="126" spans="1:7">
      <c r="A126" s="6"/>
      <c r="B126" s="66" t="s">
        <v>140</v>
      </c>
      <c r="C126" s="26"/>
      <c r="D126" s="1"/>
      <c r="E126" s="15"/>
      <c r="F126" s="2"/>
      <c r="G126" s="3">
        <f t="shared" si="7"/>
        <v>0</v>
      </c>
    </row>
    <row r="127" spans="1:7">
      <c r="A127" s="6"/>
      <c r="B127" s="25" t="s">
        <v>28</v>
      </c>
      <c r="C127" s="26"/>
      <c r="D127" s="1"/>
      <c r="E127" s="15"/>
      <c r="F127" s="2"/>
      <c r="G127" s="3">
        <f t="shared" si="7"/>
        <v>0</v>
      </c>
    </row>
    <row r="128" spans="1:7">
      <c r="A128" s="6"/>
      <c r="B128" s="25" t="s">
        <v>29</v>
      </c>
      <c r="C128" s="26"/>
      <c r="D128" s="1"/>
      <c r="E128" s="15"/>
      <c r="F128" s="2"/>
      <c r="G128" s="3">
        <f t="shared" si="7"/>
        <v>0</v>
      </c>
    </row>
    <row r="129" spans="1:7">
      <c r="A129" s="6"/>
      <c r="B129" s="25" t="s">
        <v>30</v>
      </c>
      <c r="C129" s="26" t="s">
        <v>31</v>
      </c>
      <c r="D129" s="7" t="s">
        <v>1</v>
      </c>
      <c r="E129" s="15">
        <v>2</v>
      </c>
      <c r="F129" s="2"/>
      <c r="G129" s="3">
        <f t="shared" si="7"/>
        <v>0</v>
      </c>
    </row>
    <row r="130" spans="1:7">
      <c r="A130" s="6"/>
      <c r="B130" s="25"/>
      <c r="C130" s="26"/>
      <c r="D130" s="1"/>
      <c r="E130" s="15"/>
      <c r="F130" s="2"/>
      <c r="G130" s="3">
        <f t="shared" si="7"/>
        <v>0</v>
      </c>
    </row>
    <row r="131" spans="1:7">
      <c r="A131" s="6"/>
      <c r="B131" s="25" t="s">
        <v>59</v>
      </c>
      <c r="C131" s="26" t="s">
        <v>31</v>
      </c>
      <c r="D131" s="1" t="s">
        <v>12</v>
      </c>
      <c r="E131" s="15">
        <v>3</v>
      </c>
      <c r="F131" s="2"/>
      <c r="G131" s="3">
        <f t="shared" si="7"/>
        <v>0</v>
      </c>
    </row>
    <row r="132" spans="1:7">
      <c r="A132" s="6"/>
      <c r="B132" s="25"/>
      <c r="C132" s="26"/>
      <c r="D132" s="1"/>
      <c r="E132" s="15"/>
      <c r="F132" s="2"/>
      <c r="G132" s="3">
        <f t="shared" si="7"/>
        <v>0</v>
      </c>
    </row>
    <row r="133" spans="1:7">
      <c r="A133" s="6"/>
      <c r="B133" s="66" t="s">
        <v>141</v>
      </c>
      <c r="C133" s="26"/>
      <c r="D133" s="1"/>
      <c r="E133" s="15"/>
      <c r="F133" s="2"/>
      <c r="G133" s="3">
        <f t="shared" si="7"/>
        <v>0</v>
      </c>
    </row>
    <row r="134" spans="1:7">
      <c r="A134" s="6"/>
      <c r="B134" s="25" t="s">
        <v>46</v>
      </c>
      <c r="C134" s="26"/>
      <c r="D134" s="1"/>
      <c r="E134" s="15"/>
      <c r="F134" s="2"/>
      <c r="G134" s="3">
        <f t="shared" si="7"/>
        <v>0</v>
      </c>
    </row>
    <row r="135" spans="1:7">
      <c r="A135" s="6"/>
      <c r="B135" s="25" t="s">
        <v>44</v>
      </c>
      <c r="C135" s="26" t="s">
        <v>31</v>
      </c>
      <c r="D135" s="7" t="s">
        <v>12</v>
      </c>
      <c r="E135" s="15">
        <v>12</v>
      </c>
      <c r="F135" s="2"/>
      <c r="G135" s="3">
        <f t="shared" si="7"/>
        <v>0</v>
      </c>
    </row>
    <row r="136" spans="1:7">
      <c r="A136" s="6"/>
      <c r="B136" s="67"/>
      <c r="C136" s="26" t="s">
        <v>40</v>
      </c>
      <c r="D136" s="7" t="s">
        <v>12</v>
      </c>
      <c r="E136" s="15">
        <v>12</v>
      </c>
      <c r="F136" s="2"/>
      <c r="G136" s="3">
        <f t="shared" si="7"/>
        <v>0</v>
      </c>
    </row>
    <row r="137" spans="1:7">
      <c r="A137" s="6"/>
      <c r="B137" s="66" t="s">
        <v>142</v>
      </c>
      <c r="C137" s="26"/>
      <c r="D137" s="1"/>
      <c r="E137" s="15"/>
      <c r="F137" s="2"/>
      <c r="G137" s="3">
        <f t="shared" ref="G137:G146" si="8">F137*E137</f>
        <v>0</v>
      </c>
    </row>
    <row r="138" spans="1:7">
      <c r="A138" s="6"/>
      <c r="B138" s="25" t="s">
        <v>60</v>
      </c>
      <c r="C138" s="26"/>
      <c r="D138" s="1"/>
      <c r="E138" s="15"/>
      <c r="F138" s="2"/>
      <c r="G138" s="3">
        <f t="shared" si="8"/>
        <v>0</v>
      </c>
    </row>
    <row r="139" spans="1:7">
      <c r="A139" s="6"/>
      <c r="B139" s="25" t="s">
        <v>29</v>
      </c>
      <c r="C139" s="26"/>
      <c r="D139" s="1"/>
      <c r="E139" s="15"/>
      <c r="F139" s="2"/>
      <c r="G139" s="3">
        <f t="shared" si="8"/>
        <v>0</v>
      </c>
    </row>
    <row r="140" spans="1:7">
      <c r="A140" s="6"/>
      <c r="B140" s="25" t="s">
        <v>32</v>
      </c>
      <c r="C140" s="26"/>
      <c r="D140" s="1"/>
      <c r="E140" s="15"/>
      <c r="F140" s="2"/>
      <c r="G140" s="3">
        <f t="shared" si="8"/>
        <v>0</v>
      </c>
    </row>
    <row r="141" spans="1:7">
      <c r="A141" s="6"/>
      <c r="B141" s="25" t="s">
        <v>61</v>
      </c>
      <c r="C141" s="26"/>
      <c r="D141" s="7" t="s">
        <v>1</v>
      </c>
      <c r="E141" s="15">
        <v>1</v>
      </c>
      <c r="F141" s="2"/>
      <c r="G141" s="3">
        <f t="shared" si="8"/>
        <v>0</v>
      </c>
    </row>
    <row r="142" spans="1:7">
      <c r="A142" s="6"/>
      <c r="B142" s="25"/>
      <c r="C142" s="26"/>
      <c r="D142" s="1"/>
      <c r="E142" s="15"/>
      <c r="F142" s="2"/>
      <c r="G142" s="3">
        <f t="shared" si="8"/>
        <v>0</v>
      </c>
    </row>
    <row r="143" spans="1:7">
      <c r="A143" s="6"/>
      <c r="B143" s="25" t="s">
        <v>62</v>
      </c>
      <c r="C143" s="26"/>
      <c r="D143" s="1" t="s">
        <v>1</v>
      </c>
      <c r="E143" s="15">
        <v>1</v>
      </c>
      <c r="F143" s="2"/>
      <c r="G143" s="3">
        <f t="shared" si="8"/>
        <v>0</v>
      </c>
    </row>
    <row r="144" spans="1:7">
      <c r="A144" s="6"/>
      <c r="B144" s="25" t="s">
        <v>55</v>
      </c>
      <c r="C144" s="26"/>
      <c r="D144" s="7" t="s">
        <v>1</v>
      </c>
      <c r="E144" s="15">
        <v>4</v>
      </c>
      <c r="F144" s="2"/>
      <c r="G144" s="3">
        <f t="shared" si="8"/>
        <v>0</v>
      </c>
    </row>
    <row r="145" spans="1:7">
      <c r="A145" s="6"/>
      <c r="B145" s="25" t="s">
        <v>48</v>
      </c>
      <c r="C145" s="26" t="s">
        <v>40</v>
      </c>
      <c r="D145" s="7" t="s">
        <v>1</v>
      </c>
      <c r="E145" s="15">
        <v>4</v>
      </c>
      <c r="F145" s="2"/>
      <c r="G145" s="3">
        <f t="shared" si="8"/>
        <v>0</v>
      </c>
    </row>
    <row r="146" spans="1:7">
      <c r="A146" s="6"/>
      <c r="B146" s="25" t="s">
        <v>49</v>
      </c>
      <c r="C146" s="26"/>
      <c r="D146" s="7" t="s">
        <v>21</v>
      </c>
      <c r="E146" s="15">
        <v>1</v>
      </c>
      <c r="F146" s="2"/>
      <c r="G146" s="3">
        <f t="shared" si="8"/>
        <v>0</v>
      </c>
    </row>
    <row r="147" spans="1:7">
      <c r="A147" s="6"/>
      <c r="B147" s="25"/>
      <c r="C147" s="26"/>
      <c r="D147" s="1"/>
      <c r="E147" s="15"/>
      <c r="F147" s="2"/>
      <c r="G147" s="3">
        <f>F147*E147</f>
        <v>0</v>
      </c>
    </row>
    <row r="148" spans="1:7">
      <c r="A148" s="6"/>
      <c r="B148" s="25" t="s">
        <v>63</v>
      </c>
      <c r="C148" s="26"/>
      <c r="D148" s="1" t="s">
        <v>12</v>
      </c>
      <c r="E148" s="15">
        <v>2</v>
      </c>
      <c r="F148" s="2"/>
      <c r="G148" s="3">
        <f>F148*E148</f>
        <v>0</v>
      </c>
    </row>
    <row r="149" spans="1:7">
      <c r="A149" s="6"/>
      <c r="B149" s="25" t="s">
        <v>64</v>
      </c>
      <c r="C149" s="26" t="s">
        <v>40</v>
      </c>
      <c r="D149" s="1" t="s">
        <v>1</v>
      </c>
      <c r="E149" s="15">
        <v>1</v>
      </c>
      <c r="F149" s="2"/>
      <c r="G149" s="3">
        <f>F149*E149</f>
        <v>0</v>
      </c>
    </row>
    <row r="150" spans="1:7">
      <c r="A150" s="6"/>
      <c r="B150" s="25"/>
      <c r="C150" s="26"/>
      <c r="D150" s="1"/>
      <c r="E150" s="15"/>
      <c r="F150" s="2"/>
      <c r="G150" s="3">
        <f>F150*E150</f>
        <v>0</v>
      </c>
    </row>
    <row r="151" spans="1:7" s="71" customFormat="1">
      <c r="A151" s="68"/>
      <c r="B151" s="29" t="s">
        <v>143</v>
      </c>
      <c r="C151" s="40"/>
      <c r="D151" s="44"/>
      <c r="E151" s="69"/>
      <c r="F151" s="70"/>
      <c r="G151" s="45">
        <f>SUM(G121:G150)</f>
        <v>0</v>
      </c>
    </row>
    <row r="152" spans="1:7">
      <c r="A152" s="6"/>
      <c r="B152" s="25"/>
      <c r="C152" s="26"/>
      <c r="D152" s="1"/>
      <c r="E152" s="15"/>
      <c r="F152" s="2"/>
      <c r="G152" s="3">
        <f>F152*E152</f>
        <v>0</v>
      </c>
    </row>
    <row r="153" spans="1:7" s="71" customFormat="1" ht="20" customHeight="1">
      <c r="A153" s="68"/>
      <c r="B153" s="72" t="s">
        <v>144</v>
      </c>
      <c r="C153" s="47"/>
      <c r="D153" s="51"/>
      <c r="E153" s="73"/>
      <c r="F153" s="74"/>
      <c r="G153" s="52">
        <f>+G151+G113</f>
        <v>0</v>
      </c>
    </row>
    <row r="154" spans="1:7" s="58" customFormat="1">
      <c r="A154" s="6"/>
      <c r="B154" s="25"/>
      <c r="C154" s="26"/>
      <c r="D154" s="1"/>
      <c r="E154" s="15"/>
      <c r="F154" s="2"/>
      <c r="G154" s="3">
        <f>F154*E154</f>
        <v>0</v>
      </c>
    </row>
    <row r="155" spans="1:7" s="58" customFormat="1">
      <c r="A155" s="6"/>
      <c r="B155" s="25"/>
      <c r="C155" s="26"/>
      <c r="D155" s="1"/>
      <c r="E155" s="15"/>
      <c r="F155" s="2"/>
      <c r="G155" s="3">
        <f t="shared" ref="G155:G185" si="9">F155*E155</f>
        <v>0</v>
      </c>
    </row>
    <row r="156" spans="1:7" s="58" customFormat="1">
      <c r="A156" s="6"/>
      <c r="B156" s="27" t="s">
        <v>145</v>
      </c>
      <c r="C156" s="26"/>
      <c r="D156" s="1"/>
      <c r="E156" s="15"/>
      <c r="F156" s="2"/>
      <c r="G156" s="3">
        <f t="shared" si="9"/>
        <v>0</v>
      </c>
    </row>
    <row r="157" spans="1:7" s="58" customFormat="1">
      <c r="A157" s="6"/>
      <c r="B157" s="25"/>
      <c r="C157" s="26"/>
      <c r="D157" s="1"/>
      <c r="E157" s="15"/>
      <c r="F157" s="2"/>
      <c r="G157" s="3">
        <f t="shared" si="9"/>
        <v>0</v>
      </c>
    </row>
    <row r="158" spans="1:7" s="58" customFormat="1">
      <c r="A158" s="6"/>
      <c r="B158" s="65" t="s">
        <v>146</v>
      </c>
      <c r="C158" s="26"/>
      <c r="D158" s="1"/>
      <c r="E158" s="15"/>
      <c r="F158" s="2"/>
      <c r="G158" s="3">
        <f t="shared" si="9"/>
        <v>0</v>
      </c>
    </row>
    <row r="159" spans="1:7" s="58" customFormat="1">
      <c r="A159" s="6"/>
      <c r="B159" s="25"/>
      <c r="C159" s="26"/>
      <c r="D159" s="1"/>
      <c r="E159" s="15"/>
      <c r="F159" s="2"/>
      <c r="G159" s="3">
        <f t="shared" si="9"/>
        <v>0</v>
      </c>
    </row>
    <row r="160" spans="1:7" s="58" customFormat="1">
      <c r="A160" s="6"/>
      <c r="B160" s="66" t="s">
        <v>147</v>
      </c>
      <c r="C160" s="26"/>
      <c r="D160" s="1"/>
      <c r="E160" s="15"/>
      <c r="F160" s="2"/>
      <c r="G160" s="3">
        <f t="shared" si="9"/>
        <v>0</v>
      </c>
    </row>
    <row r="161" spans="1:7" s="58" customFormat="1">
      <c r="A161" s="6"/>
      <c r="B161" s="28" t="s">
        <v>148</v>
      </c>
      <c r="C161" s="26"/>
      <c r="D161" s="1"/>
      <c r="E161" s="15"/>
      <c r="F161" s="2"/>
      <c r="G161" s="3">
        <f>F161*E161</f>
        <v>0</v>
      </c>
    </row>
    <row r="162" spans="1:7" s="58" customFormat="1">
      <c r="A162" s="6"/>
      <c r="B162" s="25" t="s">
        <v>19</v>
      </c>
      <c r="C162" s="26" t="s">
        <v>6</v>
      </c>
      <c r="D162" s="1" t="s">
        <v>1</v>
      </c>
      <c r="E162" s="15">
        <v>2</v>
      </c>
      <c r="F162" s="2"/>
      <c r="G162" s="3">
        <f>F162*E162</f>
        <v>0</v>
      </c>
    </row>
    <row r="163" spans="1:7" s="58" customFormat="1">
      <c r="A163" s="6"/>
      <c r="B163" s="25" t="s">
        <v>124</v>
      </c>
      <c r="C163" s="26" t="s">
        <v>5</v>
      </c>
      <c r="D163" s="1" t="s">
        <v>1</v>
      </c>
      <c r="E163" s="15">
        <v>1</v>
      </c>
      <c r="F163" s="2"/>
      <c r="G163" s="3">
        <f>F163*E163</f>
        <v>0</v>
      </c>
    </row>
    <row r="164" spans="1:7" s="58" customFormat="1">
      <c r="A164" s="6"/>
      <c r="B164" s="25" t="s">
        <v>26</v>
      </c>
      <c r="C164" s="26"/>
      <c r="D164" s="1" t="s">
        <v>1</v>
      </c>
      <c r="E164" s="15">
        <v>2</v>
      </c>
      <c r="F164" s="2"/>
      <c r="G164" s="3">
        <f t="shared" si="9"/>
        <v>0</v>
      </c>
    </row>
    <row r="165" spans="1:7" s="58" customFormat="1">
      <c r="A165" s="6"/>
      <c r="B165" s="79" t="s">
        <v>149</v>
      </c>
      <c r="C165" s="80"/>
      <c r="D165" s="81" t="s">
        <v>1</v>
      </c>
      <c r="E165" s="61">
        <v>2</v>
      </c>
      <c r="F165" s="82"/>
      <c r="G165" s="83">
        <f t="shared" si="9"/>
        <v>0</v>
      </c>
    </row>
    <row r="166" spans="1:7" s="58" customFormat="1">
      <c r="A166" s="6"/>
      <c r="B166" s="28"/>
      <c r="C166" s="26"/>
      <c r="D166" s="1"/>
      <c r="E166" s="15"/>
      <c r="F166" s="2"/>
      <c r="G166" s="3">
        <f t="shared" ref="G166:G181" si="10">F166*E166</f>
        <v>0</v>
      </c>
    </row>
    <row r="167" spans="1:7" s="58" customFormat="1">
      <c r="A167" s="6"/>
      <c r="B167" s="28" t="s">
        <v>73</v>
      </c>
      <c r="C167" s="26"/>
      <c r="D167" s="1"/>
      <c r="E167" s="15"/>
      <c r="F167" s="2"/>
      <c r="G167" s="3">
        <f t="shared" si="10"/>
        <v>0</v>
      </c>
    </row>
    <row r="168" spans="1:7" s="58" customFormat="1">
      <c r="A168" s="6"/>
      <c r="B168" s="25" t="s">
        <v>74</v>
      </c>
      <c r="C168" s="26" t="s">
        <v>7</v>
      </c>
      <c r="D168" s="1" t="s">
        <v>1</v>
      </c>
      <c r="E168" s="15">
        <v>1</v>
      </c>
      <c r="F168" s="2"/>
      <c r="G168" s="3">
        <f t="shared" si="10"/>
        <v>0</v>
      </c>
    </row>
    <row r="169" spans="1:7" s="58" customFormat="1">
      <c r="A169" s="6"/>
      <c r="B169" s="25" t="s">
        <v>75</v>
      </c>
      <c r="C169" s="26"/>
      <c r="D169" s="1" t="s">
        <v>21</v>
      </c>
      <c r="E169" s="15">
        <v>1</v>
      </c>
      <c r="F169" s="2"/>
      <c r="G169" s="3">
        <f t="shared" si="10"/>
        <v>0</v>
      </c>
    </row>
    <row r="170" spans="1:7" s="58" customFormat="1">
      <c r="A170" s="6"/>
      <c r="B170" s="25"/>
      <c r="C170" s="26"/>
      <c r="D170" s="1"/>
      <c r="E170" s="15"/>
      <c r="F170" s="2"/>
      <c r="G170" s="3">
        <f t="shared" si="10"/>
        <v>0</v>
      </c>
    </row>
    <row r="171" spans="1:7" s="58" customFormat="1">
      <c r="A171" s="6"/>
      <c r="B171" s="66" t="s">
        <v>151</v>
      </c>
      <c r="C171" s="26"/>
      <c r="D171" s="1"/>
      <c r="E171" s="15"/>
      <c r="F171" s="2"/>
      <c r="G171" s="3">
        <f t="shared" si="10"/>
        <v>0</v>
      </c>
    </row>
    <row r="172" spans="1:7" s="58" customFormat="1">
      <c r="A172" s="6"/>
      <c r="B172" s="25" t="s">
        <v>152</v>
      </c>
      <c r="C172" s="26"/>
      <c r="D172" s="1"/>
      <c r="E172" s="15"/>
      <c r="F172" s="2"/>
      <c r="G172" s="3">
        <f t="shared" si="10"/>
        <v>0</v>
      </c>
    </row>
    <row r="173" spans="1:7" s="58" customFormat="1">
      <c r="A173" s="6"/>
      <c r="B173" s="25" t="s">
        <v>29</v>
      </c>
      <c r="C173" s="26"/>
      <c r="D173" s="1"/>
      <c r="E173" s="15"/>
      <c r="F173" s="2"/>
      <c r="G173" s="3">
        <f t="shared" si="10"/>
        <v>0</v>
      </c>
    </row>
    <row r="174" spans="1:7" s="58" customFormat="1">
      <c r="A174" s="6"/>
      <c r="B174" s="25" t="s">
        <v>32</v>
      </c>
      <c r="C174" s="26" t="s">
        <v>150</v>
      </c>
      <c r="D174" s="1" t="s">
        <v>1</v>
      </c>
      <c r="E174" s="15">
        <v>1</v>
      </c>
      <c r="F174" s="2"/>
      <c r="G174" s="3">
        <f t="shared" si="10"/>
        <v>0</v>
      </c>
    </row>
    <row r="175" spans="1:7" s="58" customFormat="1">
      <c r="A175" s="6"/>
      <c r="B175" s="25"/>
      <c r="C175" s="26"/>
      <c r="D175" s="1"/>
      <c r="E175" s="15"/>
      <c r="F175" s="2"/>
      <c r="G175" s="3"/>
    </row>
    <row r="176" spans="1:7" s="58" customFormat="1">
      <c r="A176" s="6"/>
      <c r="B176" s="54"/>
      <c r="C176" s="55"/>
      <c r="D176" s="56"/>
      <c r="E176" s="57"/>
      <c r="F176" s="59"/>
      <c r="G176" s="60"/>
    </row>
    <row r="177" spans="1:7" s="58" customFormat="1">
      <c r="A177" s="6"/>
      <c r="B177" s="33"/>
      <c r="C177" s="84"/>
      <c r="D177" s="85"/>
      <c r="E177" s="86"/>
      <c r="F177" s="87"/>
      <c r="G177" s="88">
        <f t="shared" si="10"/>
        <v>0</v>
      </c>
    </row>
    <row r="178" spans="1:7" s="58" customFormat="1">
      <c r="A178" s="6"/>
      <c r="B178" s="25" t="s">
        <v>153</v>
      </c>
      <c r="C178" s="26"/>
      <c r="D178" s="1" t="s">
        <v>1</v>
      </c>
      <c r="E178" s="15">
        <v>1</v>
      </c>
      <c r="F178" s="2"/>
      <c r="G178" s="3">
        <f t="shared" si="10"/>
        <v>0</v>
      </c>
    </row>
    <row r="179" spans="1:7" s="58" customFormat="1">
      <c r="A179" s="6"/>
      <c r="B179" s="25" t="s">
        <v>19</v>
      </c>
      <c r="C179" s="26" t="s">
        <v>6</v>
      </c>
      <c r="D179" s="1" t="s">
        <v>1</v>
      </c>
      <c r="E179" s="15">
        <v>2</v>
      </c>
      <c r="F179" s="2"/>
      <c r="G179" s="3">
        <f t="shared" si="10"/>
        <v>0</v>
      </c>
    </row>
    <row r="180" spans="1:7" s="58" customFormat="1">
      <c r="A180" s="6"/>
      <c r="B180" s="25" t="s">
        <v>242</v>
      </c>
      <c r="C180" s="26"/>
      <c r="D180" s="1" t="s">
        <v>21</v>
      </c>
      <c r="E180" s="15">
        <v>1</v>
      </c>
      <c r="F180" s="2"/>
      <c r="G180" s="3">
        <f t="shared" si="10"/>
        <v>0</v>
      </c>
    </row>
    <row r="181" spans="1:7" s="58" customFormat="1">
      <c r="A181" s="6"/>
      <c r="B181" s="25"/>
      <c r="C181" s="26"/>
      <c r="D181" s="1"/>
      <c r="E181" s="15"/>
      <c r="F181" s="2"/>
      <c r="G181" s="3">
        <f t="shared" si="10"/>
        <v>0</v>
      </c>
    </row>
    <row r="182" spans="1:7" s="71" customFormat="1">
      <c r="A182" s="68"/>
      <c r="B182" s="29" t="s">
        <v>154</v>
      </c>
      <c r="C182" s="40"/>
      <c r="D182" s="44"/>
      <c r="E182" s="69"/>
      <c r="F182" s="70"/>
      <c r="G182" s="45">
        <f>SUM(G158:G181)</f>
        <v>0</v>
      </c>
    </row>
    <row r="183" spans="1:7" s="58" customFormat="1">
      <c r="A183" s="6"/>
      <c r="B183" s="25"/>
      <c r="C183" s="26"/>
      <c r="D183" s="1"/>
      <c r="E183" s="15"/>
      <c r="F183" s="2"/>
      <c r="G183" s="3">
        <f t="shared" si="9"/>
        <v>0</v>
      </c>
    </row>
    <row r="184" spans="1:7" s="58" customFormat="1">
      <c r="A184" s="6"/>
      <c r="B184" s="25"/>
      <c r="C184" s="26"/>
      <c r="D184" s="1"/>
      <c r="E184" s="15"/>
      <c r="F184" s="2"/>
      <c r="G184" s="3">
        <f t="shared" si="9"/>
        <v>0</v>
      </c>
    </row>
    <row r="185" spans="1:7" s="58" customFormat="1">
      <c r="A185" s="6"/>
      <c r="B185" s="65" t="s">
        <v>155</v>
      </c>
      <c r="C185" s="26"/>
      <c r="D185" s="1"/>
      <c r="E185" s="15"/>
      <c r="F185" s="2"/>
      <c r="G185" s="3">
        <f t="shared" si="9"/>
        <v>0</v>
      </c>
    </row>
    <row r="186" spans="1:7" s="58" customFormat="1">
      <c r="A186" s="6"/>
      <c r="B186" s="25"/>
      <c r="C186" s="26"/>
      <c r="D186" s="1"/>
      <c r="E186" s="15"/>
      <c r="F186" s="2"/>
      <c r="G186" s="3">
        <f t="shared" ref="G186:G203" si="11">F186*E186</f>
        <v>0</v>
      </c>
    </row>
    <row r="187" spans="1:7" s="58" customFormat="1">
      <c r="A187" s="6"/>
      <c r="B187" s="66" t="s">
        <v>156</v>
      </c>
      <c r="C187" s="26"/>
      <c r="D187" s="1"/>
      <c r="E187" s="15"/>
      <c r="F187" s="2"/>
      <c r="G187" s="3">
        <f t="shared" si="11"/>
        <v>0</v>
      </c>
    </row>
    <row r="188" spans="1:7" s="58" customFormat="1">
      <c r="A188" s="6"/>
      <c r="B188" s="28" t="s">
        <v>76</v>
      </c>
      <c r="C188" s="26"/>
      <c r="D188" s="1"/>
      <c r="E188" s="15"/>
      <c r="F188" s="2"/>
      <c r="G188" s="3">
        <f t="shared" si="11"/>
        <v>0</v>
      </c>
    </row>
    <row r="189" spans="1:7" s="58" customFormat="1">
      <c r="A189" s="6"/>
      <c r="B189" s="25" t="s">
        <v>22</v>
      </c>
      <c r="C189" s="26"/>
      <c r="D189" s="1"/>
      <c r="E189" s="15"/>
      <c r="F189" s="2"/>
      <c r="G189" s="3">
        <f t="shared" si="11"/>
        <v>0</v>
      </c>
    </row>
    <row r="190" spans="1:7" s="58" customFormat="1">
      <c r="A190" s="6"/>
      <c r="B190" s="25" t="s">
        <v>23</v>
      </c>
      <c r="C190" s="26" t="s">
        <v>78</v>
      </c>
      <c r="D190" s="1" t="s">
        <v>12</v>
      </c>
      <c r="E190" s="15">
        <f>34*2</f>
        <v>68</v>
      </c>
      <c r="F190" s="2"/>
      <c r="G190" s="3">
        <f t="shared" si="11"/>
        <v>0</v>
      </c>
    </row>
    <row r="191" spans="1:7" s="58" customFormat="1">
      <c r="A191" s="6"/>
      <c r="B191" s="25"/>
      <c r="C191" s="26"/>
      <c r="D191" s="1"/>
      <c r="E191" s="15"/>
      <c r="F191" s="2"/>
      <c r="G191" s="3">
        <f t="shared" si="11"/>
        <v>0</v>
      </c>
    </row>
    <row r="192" spans="1:7" s="58" customFormat="1">
      <c r="A192" s="6"/>
      <c r="B192" s="25" t="s">
        <v>20</v>
      </c>
      <c r="C192" s="26"/>
      <c r="D192" s="1" t="s">
        <v>13</v>
      </c>
      <c r="E192" s="15">
        <v>26</v>
      </c>
      <c r="F192" s="2"/>
      <c r="G192" s="3">
        <f t="shared" si="11"/>
        <v>0</v>
      </c>
    </row>
    <row r="193" spans="1:7" s="58" customFormat="1">
      <c r="A193" s="6"/>
      <c r="B193" s="25"/>
      <c r="C193" s="26"/>
      <c r="D193" s="1"/>
      <c r="E193" s="15"/>
      <c r="F193" s="2"/>
      <c r="G193" s="3">
        <f t="shared" si="11"/>
        <v>0</v>
      </c>
    </row>
    <row r="194" spans="1:7" s="58" customFormat="1">
      <c r="A194" s="6"/>
      <c r="B194" s="28" t="s">
        <v>77</v>
      </c>
      <c r="C194" s="26"/>
      <c r="D194" s="1"/>
      <c r="E194" s="15"/>
      <c r="F194" s="2"/>
      <c r="G194" s="3">
        <f t="shared" si="11"/>
        <v>0</v>
      </c>
    </row>
    <row r="195" spans="1:7" s="58" customFormat="1">
      <c r="A195" s="6"/>
      <c r="B195" s="25" t="s">
        <v>22</v>
      </c>
      <c r="C195" s="26"/>
      <c r="D195" s="1"/>
      <c r="E195" s="15"/>
      <c r="F195" s="2"/>
      <c r="G195" s="3">
        <f t="shared" si="11"/>
        <v>0</v>
      </c>
    </row>
    <row r="196" spans="1:7" s="58" customFormat="1">
      <c r="A196" s="6"/>
      <c r="B196" s="25" t="s">
        <v>23</v>
      </c>
      <c r="C196" s="26" t="s">
        <v>24</v>
      </c>
      <c r="D196" s="1" t="s">
        <v>12</v>
      </c>
      <c r="E196" s="15">
        <f>42*2+15</f>
        <v>99</v>
      </c>
      <c r="F196" s="2"/>
      <c r="G196" s="3">
        <f t="shared" si="11"/>
        <v>0</v>
      </c>
    </row>
    <row r="197" spans="1:7" s="58" customFormat="1">
      <c r="A197" s="6"/>
      <c r="B197" s="25"/>
      <c r="C197" s="26" t="s">
        <v>18</v>
      </c>
      <c r="D197" s="1" t="s">
        <v>12</v>
      </c>
      <c r="E197" s="15">
        <f>14*2</f>
        <v>28</v>
      </c>
      <c r="F197" s="2"/>
      <c r="G197" s="3">
        <f t="shared" si="11"/>
        <v>0</v>
      </c>
    </row>
    <row r="198" spans="1:7" s="58" customFormat="1">
      <c r="A198" s="6"/>
      <c r="B198" s="25"/>
      <c r="C198" s="26" t="s">
        <v>78</v>
      </c>
      <c r="D198" s="1" t="s">
        <v>12</v>
      </c>
      <c r="E198" s="15">
        <f>5*2</f>
        <v>10</v>
      </c>
      <c r="F198" s="2"/>
      <c r="G198" s="3">
        <f t="shared" si="11"/>
        <v>0</v>
      </c>
    </row>
    <row r="199" spans="1:7" s="58" customFormat="1">
      <c r="A199" s="6"/>
      <c r="B199" s="25"/>
      <c r="C199" s="26"/>
      <c r="D199" s="1"/>
      <c r="E199" s="15"/>
      <c r="F199" s="2"/>
      <c r="G199" s="3">
        <f t="shared" si="11"/>
        <v>0</v>
      </c>
    </row>
    <row r="200" spans="1:7" s="58" customFormat="1">
      <c r="A200" s="6"/>
      <c r="B200" s="25" t="s">
        <v>79</v>
      </c>
      <c r="C200" s="26" t="s">
        <v>80</v>
      </c>
      <c r="D200" s="1" t="s">
        <v>12</v>
      </c>
      <c r="E200" s="15">
        <v>18</v>
      </c>
      <c r="F200" s="2"/>
      <c r="G200" s="3">
        <f t="shared" si="11"/>
        <v>0</v>
      </c>
    </row>
    <row r="201" spans="1:7" s="58" customFormat="1">
      <c r="A201" s="6"/>
      <c r="B201" s="25" t="s">
        <v>74</v>
      </c>
      <c r="C201" s="26" t="s">
        <v>4</v>
      </c>
      <c r="D201" s="1" t="s">
        <v>1</v>
      </c>
      <c r="E201" s="15">
        <v>1</v>
      </c>
      <c r="F201" s="2"/>
      <c r="G201" s="3">
        <f t="shared" si="11"/>
        <v>0</v>
      </c>
    </row>
    <row r="202" spans="1:7" s="58" customFormat="1">
      <c r="A202" s="6"/>
      <c r="B202" s="25" t="s">
        <v>19</v>
      </c>
      <c r="C202" s="26" t="s">
        <v>4</v>
      </c>
      <c r="D202" s="1" t="s">
        <v>1</v>
      </c>
      <c r="E202" s="15">
        <v>2</v>
      </c>
      <c r="F202" s="2"/>
      <c r="G202" s="3">
        <f t="shared" si="11"/>
        <v>0</v>
      </c>
    </row>
    <row r="203" spans="1:7" s="58" customFormat="1">
      <c r="A203" s="6"/>
      <c r="B203" s="25"/>
      <c r="C203" s="26"/>
      <c r="D203" s="1"/>
      <c r="E203" s="15"/>
      <c r="F203" s="2"/>
      <c r="G203" s="3">
        <f t="shared" si="11"/>
        <v>0</v>
      </c>
    </row>
    <row r="204" spans="1:7" s="58" customFormat="1">
      <c r="A204" s="6"/>
      <c r="B204" s="28" t="s">
        <v>81</v>
      </c>
      <c r="C204" s="26"/>
      <c r="D204" s="1"/>
      <c r="E204" s="15"/>
      <c r="F204" s="2"/>
      <c r="G204" s="3">
        <f t="shared" ref="G204:G213" si="12">F204*E204</f>
        <v>0</v>
      </c>
    </row>
    <row r="205" spans="1:7" s="58" customFormat="1">
      <c r="A205" s="6"/>
      <c r="B205" s="25" t="s">
        <v>82</v>
      </c>
      <c r="C205" s="26"/>
      <c r="D205" s="1"/>
      <c r="E205" s="15"/>
      <c r="F205" s="2"/>
      <c r="G205" s="3">
        <f t="shared" si="12"/>
        <v>0</v>
      </c>
    </row>
    <row r="206" spans="1:7" s="58" customFormat="1">
      <c r="A206" s="6"/>
      <c r="B206" s="25" t="s">
        <v>23</v>
      </c>
      <c r="C206" s="26" t="s">
        <v>24</v>
      </c>
      <c r="D206" s="1" t="s">
        <v>12</v>
      </c>
      <c r="E206" s="15">
        <v>10</v>
      </c>
      <c r="F206" s="2"/>
      <c r="G206" s="3">
        <f t="shared" si="12"/>
        <v>0</v>
      </c>
    </row>
    <row r="207" spans="1:7" s="58" customFormat="1">
      <c r="A207" s="6"/>
      <c r="B207" s="25"/>
      <c r="C207" s="26"/>
      <c r="D207" s="1"/>
      <c r="E207" s="15"/>
      <c r="F207" s="2"/>
      <c r="G207" s="3">
        <f t="shared" si="12"/>
        <v>0</v>
      </c>
    </row>
    <row r="208" spans="1:7" s="58" customFormat="1">
      <c r="A208" s="6"/>
      <c r="B208" s="25" t="s">
        <v>79</v>
      </c>
      <c r="C208" s="26" t="s">
        <v>80</v>
      </c>
      <c r="D208" s="1" t="s">
        <v>12</v>
      </c>
      <c r="E208" s="15">
        <v>12</v>
      </c>
      <c r="F208" s="2"/>
      <c r="G208" s="3">
        <f t="shared" si="12"/>
        <v>0</v>
      </c>
    </row>
    <row r="209" spans="1:7" s="58" customFormat="1">
      <c r="A209" s="6"/>
      <c r="B209" s="25"/>
      <c r="C209" s="26"/>
      <c r="D209" s="1"/>
      <c r="E209" s="15"/>
      <c r="F209" s="2"/>
      <c r="G209" s="3">
        <f t="shared" si="12"/>
        <v>0</v>
      </c>
    </row>
    <row r="210" spans="1:7" s="71" customFormat="1">
      <c r="A210" s="68"/>
      <c r="B210" s="29" t="s">
        <v>157</v>
      </c>
      <c r="C210" s="40"/>
      <c r="D210" s="44"/>
      <c r="E210" s="69"/>
      <c r="F210" s="70"/>
      <c r="G210" s="45">
        <f>SUM(G185:G209)</f>
        <v>0</v>
      </c>
    </row>
    <row r="211" spans="1:7" s="58" customFormat="1">
      <c r="A211" s="6"/>
      <c r="B211" s="25"/>
      <c r="C211" s="26"/>
      <c r="D211" s="1"/>
      <c r="E211" s="15"/>
      <c r="F211" s="2"/>
      <c r="G211" s="3">
        <f t="shared" si="12"/>
        <v>0</v>
      </c>
    </row>
    <row r="212" spans="1:7" s="58" customFormat="1">
      <c r="A212" s="6"/>
      <c r="B212" s="25"/>
      <c r="C212" s="26"/>
      <c r="D212" s="1"/>
      <c r="E212" s="15"/>
      <c r="F212" s="2"/>
      <c r="G212" s="3">
        <f t="shared" si="12"/>
        <v>0</v>
      </c>
    </row>
    <row r="213" spans="1:7" s="58" customFormat="1">
      <c r="A213" s="6"/>
      <c r="B213" s="65" t="s">
        <v>158</v>
      </c>
      <c r="C213" s="26"/>
      <c r="D213" s="1"/>
      <c r="E213" s="15"/>
      <c r="F213" s="2"/>
      <c r="G213" s="3">
        <f t="shared" si="12"/>
        <v>0</v>
      </c>
    </row>
    <row r="214" spans="1:7" s="58" customFormat="1">
      <c r="A214" s="6"/>
      <c r="B214" s="25"/>
      <c r="C214" s="26"/>
      <c r="D214" s="1"/>
      <c r="E214" s="15"/>
      <c r="F214" s="2"/>
      <c r="G214" s="3">
        <f t="shared" ref="G214:G226" si="13">F214*E214</f>
        <v>0</v>
      </c>
    </row>
    <row r="215" spans="1:7" s="58" customFormat="1">
      <c r="A215" s="6"/>
      <c r="B215" s="66" t="s">
        <v>159</v>
      </c>
      <c r="C215" s="26"/>
      <c r="D215" s="1"/>
      <c r="E215" s="15"/>
      <c r="F215" s="2"/>
      <c r="G215" s="3">
        <f t="shared" si="13"/>
        <v>0</v>
      </c>
    </row>
    <row r="216" spans="1:7" s="58" customFormat="1">
      <c r="A216" s="6"/>
      <c r="B216" s="75" t="s">
        <v>83</v>
      </c>
      <c r="C216" s="9"/>
      <c r="D216" s="1"/>
      <c r="E216" s="15"/>
      <c r="F216" s="2"/>
      <c r="G216" s="3">
        <f t="shared" si="13"/>
        <v>0</v>
      </c>
    </row>
    <row r="217" spans="1:7" s="58" customFormat="1">
      <c r="A217" s="6"/>
      <c r="B217" s="76" t="s">
        <v>84</v>
      </c>
      <c r="C217" s="9"/>
      <c r="D217" s="1"/>
      <c r="E217" s="15"/>
      <c r="F217" s="2"/>
      <c r="G217" s="3">
        <f t="shared" si="13"/>
        <v>0</v>
      </c>
    </row>
    <row r="218" spans="1:7" s="58" customFormat="1">
      <c r="A218" s="6"/>
      <c r="B218" s="76" t="s">
        <v>29</v>
      </c>
      <c r="C218" s="9"/>
      <c r="D218" s="1"/>
      <c r="E218" s="15"/>
      <c r="F218" s="2"/>
      <c r="G218" s="3">
        <f t="shared" si="13"/>
        <v>0</v>
      </c>
    </row>
    <row r="219" spans="1:7" s="58" customFormat="1">
      <c r="A219" s="6"/>
      <c r="B219" s="76" t="s">
        <v>160</v>
      </c>
      <c r="C219" s="89">
        <v>2400</v>
      </c>
      <c r="D219" s="7" t="s">
        <v>1</v>
      </c>
      <c r="E219" s="15">
        <v>14</v>
      </c>
      <c r="F219" s="2"/>
      <c r="G219" s="3">
        <f t="shared" si="13"/>
        <v>0</v>
      </c>
    </row>
    <row r="220" spans="1:7" s="58" customFormat="1">
      <c r="A220" s="6"/>
      <c r="B220" s="76"/>
      <c r="C220" s="77"/>
      <c r="D220" s="7"/>
      <c r="E220" s="15"/>
      <c r="F220" s="2"/>
      <c r="G220" s="3">
        <f t="shared" si="13"/>
        <v>0</v>
      </c>
    </row>
    <row r="221" spans="1:7" s="58" customFormat="1">
      <c r="A221" s="6"/>
      <c r="B221" s="76" t="s">
        <v>85</v>
      </c>
      <c r="C221" s="77"/>
      <c r="D221" s="7" t="s">
        <v>1</v>
      </c>
      <c r="E221" s="15">
        <v>28</v>
      </c>
      <c r="F221" s="2"/>
      <c r="G221" s="3">
        <f t="shared" si="13"/>
        <v>0</v>
      </c>
    </row>
    <row r="222" spans="1:7" s="58" customFormat="1">
      <c r="A222" s="6"/>
      <c r="B222" s="76" t="s">
        <v>86</v>
      </c>
      <c r="C222" s="9"/>
      <c r="D222" s="7" t="s">
        <v>1</v>
      </c>
      <c r="E222" s="15">
        <v>14</v>
      </c>
      <c r="F222" s="2"/>
      <c r="G222" s="3">
        <f t="shared" si="13"/>
        <v>0</v>
      </c>
    </row>
    <row r="223" spans="1:7" s="58" customFormat="1">
      <c r="A223" s="6"/>
      <c r="B223" s="76" t="s">
        <v>19</v>
      </c>
      <c r="C223" s="77" t="s">
        <v>4</v>
      </c>
      <c r="D223" s="7" t="s">
        <v>1</v>
      </c>
      <c r="E223" s="15">
        <v>28</v>
      </c>
      <c r="F223" s="2"/>
      <c r="G223" s="3">
        <f t="shared" si="13"/>
        <v>0</v>
      </c>
    </row>
    <row r="224" spans="1:7" s="58" customFormat="1">
      <c r="A224" s="6"/>
      <c r="B224" s="76" t="s">
        <v>89</v>
      </c>
      <c r="C224" s="77" t="s">
        <v>4</v>
      </c>
      <c r="D224" s="7" t="s">
        <v>1</v>
      </c>
      <c r="E224" s="15">
        <v>14</v>
      </c>
      <c r="F224" s="2"/>
      <c r="G224" s="3">
        <f t="shared" si="13"/>
        <v>0</v>
      </c>
    </row>
    <row r="225" spans="1:7" s="58" customFormat="1">
      <c r="A225" s="6"/>
      <c r="B225" s="76" t="s">
        <v>90</v>
      </c>
      <c r="C225" s="9"/>
      <c r="D225" s="1" t="s">
        <v>1</v>
      </c>
      <c r="E225" s="15">
        <v>14</v>
      </c>
      <c r="F225" s="2"/>
      <c r="G225" s="3">
        <f t="shared" si="13"/>
        <v>0</v>
      </c>
    </row>
    <row r="226" spans="1:7" s="58" customFormat="1">
      <c r="A226" s="6"/>
      <c r="B226" s="76"/>
      <c r="C226" s="9"/>
      <c r="D226" s="1"/>
      <c r="E226" s="15"/>
      <c r="F226" s="2"/>
      <c r="G226" s="3">
        <f t="shared" si="13"/>
        <v>0</v>
      </c>
    </row>
    <row r="227" spans="1:7" s="58" customFormat="1">
      <c r="A227" s="6"/>
      <c r="B227" s="75" t="s">
        <v>87</v>
      </c>
      <c r="C227" s="9"/>
      <c r="D227" s="1"/>
      <c r="E227" s="15"/>
      <c r="F227" s="2"/>
      <c r="G227" s="3">
        <f t="shared" ref="G227:G240" si="14">F227*E227</f>
        <v>0</v>
      </c>
    </row>
    <row r="228" spans="1:7" s="58" customFormat="1">
      <c r="A228" s="6"/>
      <c r="B228" s="76" t="s">
        <v>89</v>
      </c>
      <c r="C228" s="77" t="s">
        <v>4</v>
      </c>
      <c r="D228" s="7" t="s">
        <v>1</v>
      </c>
      <c r="E228" s="15">
        <v>6</v>
      </c>
      <c r="F228" s="2"/>
      <c r="G228" s="3">
        <f>F228*E228</f>
        <v>0</v>
      </c>
    </row>
    <row r="229" spans="1:7" s="58" customFormat="1">
      <c r="A229" s="6"/>
      <c r="B229" s="76" t="s">
        <v>90</v>
      </c>
      <c r="C229" s="9"/>
      <c r="D229" s="1" t="s">
        <v>1</v>
      </c>
      <c r="E229" s="15">
        <v>6</v>
      </c>
      <c r="F229" s="2"/>
      <c r="G229" s="3">
        <f>F229*E229</f>
        <v>0</v>
      </c>
    </row>
    <row r="230" spans="1:7" s="58" customFormat="1">
      <c r="A230" s="6"/>
      <c r="B230" s="76" t="s">
        <v>88</v>
      </c>
      <c r="C230" s="9"/>
      <c r="D230" s="7" t="s">
        <v>1</v>
      </c>
      <c r="E230" s="15">
        <v>5</v>
      </c>
      <c r="F230" s="2"/>
      <c r="G230" s="3">
        <f t="shared" si="14"/>
        <v>0</v>
      </c>
    </row>
    <row r="231" spans="1:7" s="58" customFormat="1">
      <c r="A231" s="6"/>
      <c r="B231" s="76"/>
      <c r="C231" s="9"/>
      <c r="D231" s="7"/>
      <c r="E231" s="15"/>
      <c r="F231" s="2"/>
      <c r="G231" s="3"/>
    </row>
    <row r="232" spans="1:7" s="58" customFormat="1">
      <c r="A232" s="6"/>
      <c r="B232" s="76"/>
      <c r="C232" s="9"/>
      <c r="D232" s="7"/>
      <c r="E232" s="15"/>
      <c r="F232" s="2"/>
      <c r="G232" s="3"/>
    </row>
    <row r="233" spans="1:7" s="58" customFormat="1">
      <c r="A233" s="6"/>
      <c r="B233" s="76"/>
      <c r="C233" s="9"/>
      <c r="D233" s="7"/>
      <c r="E233" s="15"/>
      <c r="F233" s="2"/>
      <c r="G233" s="3"/>
    </row>
    <row r="234" spans="1:7" s="58" customFormat="1">
      <c r="A234" s="6"/>
      <c r="B234" s="90"/>
      <c r="C234" s="91"/>
      <c r="D234" s="92"/>
      <c r="E234" s="57"/>
      <c r="F234" s="59"/>
      <c r="G234" s="60"/>
    </row>
    <row r="235" spans="1:7" s="58" customFormat="1">
      <c r="A235" s="6"/>
      <c r="B235" s="33"/>
      <c r="C235" s="84"/>
      <c r="D235" s="85"/>
      <c r="E235" s="86"/>
      <c r="F235" s="87"/>
      <c r="G235" s="88">
        <f t="shared" si="14"/>
        <v>0</v>
      </c>
    </row>
    <row r="236" spans="1:7" s="58" customFormat="1">
      <c r="A236" s="6"/>
      <c r="B236" s="66" t="s">
        <v>161</v>
      </c>
      <c r="C236" s="26"/>
      <c r="D236" s="1"/>
      <c r="E236" s="15"/>
      <c r="F236" s="2"/>
      <c r="G236" s="3">
        <f t="shared" si="14"/>
        <v>0</v>
      </c>
    </row>
    <row r="237" spans="1:7" s="58" customFormat="1">
      <c r="A237" s="6"/>
      <c r="B237" s="28" t="s">
        <v>91</v>
      </c>
      <c r="C237" s="26"/>
      <c r="D237" s="1"/>
      <c r="E237" s="15"/>
      <c r="F237" s="2"/>
      <c r="G237" s="3">
        <f t="shared" si="14"/>
        <v>0</v>
      </c>
    </row>
    <row r="238" spans="1:7" s="58" customFormat="1">
      <c r="A238" s="6"/>
      <c r="B238" s="25" t="s">
        <v>92</v>
      </c>
      <c r="C238" s="26"/>
      <c r="D238" s="1"/>
      <c r="E238" s="15"/>
      <c r="F238" s="2"/>
      <c r="G238" s="3">
        <f t="shared" si="14"/>
        <v>0</v>
      </c>
    </row>
    <row r="239" spans="1:7" s="58" customFormat="1">
      <c r="A239" s="6"/>
      <c r="B239" s="25" t="s">
        <v>29</v>
      </c>
      <c r="C239" s="26"/>
      <c r="D239" s="1"/>
      <c r="E239" s="15"/>
      <c r="F239" s="2"/>
      <c r="G239" s="3">
        <f t="shared" si="14"/>
        <v>0</v>
      </c>
    </row>
    <row r="240" spans="1:7" s="58" customFormat="1">
      <c r="A240" s="6"/>
      <c r="B240" s="25" t="s">
        <v>32</v>
      </c>
      <c r="C240" s="26"/>
      <c r="D240" s="1" t="s">
        <v>1</v>
      </c>
      <c r="E240" s="15">
        <v>3</v>
      </c>
      <c r="F240" s="2"/>
      <c r="G240" s="3">
        <f t="shared" si="14"/>
        <v>0</v>
      </c>
    </row>
    <row r="241" spans="1:7" s="58" customFormat="1">
      <c r="A241" s="6"/>
      <c r="B241" s="25"/>
      <c r="C241" s="26"/>
      <c r="D241" s="1"/>
      <c r="E241" s="15"/>
      <c r="F241" s="2"/>
      <c r="G241" s="3">
        <f t="shared" ref="G241:G252" si="15">F241*E241</f>
        <v>0</v>
      </c>
    </row>
    <row r="242" spans="1:7" s="58" customFormat="1">
      <c r="A242" s="6"/>
      <c r="B242" s="78" t="s">
        <v>94</v>
      </c>
      <c r="C242" s="26"/>
      <c r="D242" s="1" t="s">
        <v>1</v>
      </c>
      <c r="E242" s="15">
        <v>3</v>
      </c>
      <c r="F242" s="2"/>
      <c r="G242" s="3">
        <f t="shared" si="15"/>
        <v>0</v>
      </c>
    </row>
    <row r="243" spans="1:7" s="58" customFormat="1">
      <c r="A243" s="6"/>
      <c r="B243" s="78" t="s">
        <v>95</v>
      </c>
      <c r="C243" s="26"/>
      <c r="D243" s="1" t="s">
        <v>1</v>
      </c>
      <c r="E243" s="15">
        <v>3</v>
      </c>
      <c r="F243" s="2"/>
      <c r="G243" s="3">
        <f t="shared" si="15"/>
        <v>0</v>
      </c>
    </row>
    <row r="244" spans="1:7" s="58" customFormat="1">
      <c r="A244" s="6"/>
      <c r="B244" s="25"/>
      <c r="C244" s="26"/>
      <c r="D244" s="1"/>
      <c r="E244" s="15"/>
      <c r="F244" s="2"/>
      <c r="G244" s="3">
        <f t="shared" si="15"/>
        <v>0</v>
      </c>
    </row>
    <row r="245" spans="1:7" s="58" customFormat="1">
      <c r="A245" s="6"/>
      <c r="B245" s="28" t="s">
        <v>93</v>
      </c>
      <c r="C245" s="26"/>
      <c r="D245" s="1"/>
      <c r="E245" s="15"/>
      <c r="F245" s="2"/>
      <c r="G245" s="3">
        <f t="shared" si="15"/>
        <v>0</v>
      </c>
    </row>
    <row r="246" spans="1:7" s="58" customFormat="1">
      <c r="A246" s="6"/>
      <c r="B246" s="25" t="s">
        <v>92</v>
      </c>
      <c r="C246" s="26"/>
      <c r="D246" s="1"/>
      <c r="E246" s="15"/>
      <c r="F246" s="2"/>
      <c r="G246" s="3">
        <f t="shared" si="15"/>
        <v>0</v>
      </c>
    </row>
    <row r="247" spans="1:7" s="58" customFormat="1">
      <c r="A247" s="6"/>
      <c r="B247" s="25" t="s">
        <v>29</v>
      </c>
      <c r="C247" s="26"/>
      <c r="D247" s="1"/>
      <c r="E247" s="15"/>
      <c r="F247" s="2"/>
      <c r="G247" s="3">
        <f t="shared" si="15"/>
        <v>0</v>
      </c>
    </row>
    <row r="248" spans="1:7" s="58" customFormat="1">
      <c r="A248" s="6"/>
      <c r="B248" s="25" t="s">
        <v>32</v>
      </c>
      <c r="C248" s="26"/>
      <c r="D248" s="1" t="s">
        <v>1</v>
      </c>
      <c r="E248" s="15">
        <v>3</v>
      </c>
      <c r="F248" s="2"/>
      <c r="G248" s="3">
        <f t="shared" si="15"/>
        <v>0</v>
      </c>
    </row>
    <row r="249" spans="1:7" s="58" customFormat="1">
      <c r="A249" s="6"/>
      <c r="B249" s="25"/>
      <c r="C249" s="26"/>
      <c r="D249" s="1"/>
      <c r="E249" s="15"/>
      <c r="F249" s="2"/>
      <c r="G249" s="3">
        <f t="shared" si="15"/>
        <v>0</v>
      </c>
    </row>
    <row r="250" spans="1:7" s="58" customFormat="1">
      <c r="A250" s="6"/>
      <c r="B250" s="78" t="s">
        <v>162</v>
      </c>
      <c r="C250" s="26"/>
      <c r="D250" s="1" t="s">
        <v>1</v>
      </c>
      <c r="E250" s="15">
        <v>3</v>
      </c>
      <c r="F250" s="2"/>
      <c r="G250" s="3">
        <f t="shared" si="15"/>
        <v>0</v>
      </c>
    </row>
    <row r="251" spans="1:7" s="58" customFormat="1">
      <c r="A251" s="6"/>
      <c r="B251" s="78" t="s">
        <v>163</v>
      </c>
      <c r="C251" s="26"/>
      <c r="D251" s="1" t="s">
        <v>1</v>
      </c>
      <c r="E251" s="15">
        <v>3</v>
      </c>
      <c r="F251" s="2"/>
      <c r="G251" s="3">
        <f t="shared" si="15"/>
        <v>0</v>
      </c>
    </row>
    <row r="252" spans="1:7" s="58" customFormat="1">
      <c r="A252" s="6"/>
      <c r="B252" s="25"/>
      <c r="C252" s="26"/>
      <c r="D252" s="1"/>
      <c r="E252" s="15"/>
      <c r="F252" s="2"/>
      <c r="G252" s="3">
        <f t="shared" si="15"/>
        <v>0</v>
      </c>
    </row>
    <row r="253" spans="1:7" s="71" customFormat="1">
      <c r="A253" s="68"/>
      <c r="B253" s="29" t="s">
        <v>164</v>
      </c>
      <c r="C253" s="40"/>
      <c r="D253" s="44"/>
      <c r="E253" s="69"/>
      <c r="F253" s="70"/>
      <c r="G253" s="45">
        <f>SUM(G213:G252)</f>
        <v>0</v>
      </c>
    </row>
    <row r="254" spans="1:7" s="58" customFormat="1">
      <c r="A254" s="6"/>
      <c r="B254" s="25"/>
      <c r="C254" s="26"/>
      <c r="D254" s="1"/>
      <c r="E254" s="15"/>
      <c r="F254" s="2"/>
      <c r="G254" s="3"/>
    </row>
    <row r="255" spans="1:7" s="71" customFormat="1" ht="20" customHeight="1">
      <c r="A255" s="68"/>
      <c r="B255" s="72" t="s">
        <v>165</v>
      </c>
      <c r="C255" s="47"/>
      <c r="D255" s="51"/>
      <c r="E255" s="73"/>
      <c r="F255" s="74"/>
      <c r="G255" s="52">
        <f>+G253+G210+G182</f>
        <v>0</v>
      </c>
    </row>
    <row r="256" spans="1:7" s="58" customFormat="1">
      <c r="A256" s="6"/>
      <c r="B256" s="25"/>
      <c r="C256" s="26"/>
      <c r="D256" s="1"/>
      <c r="E256" s="15"/>
      <c r="F256" s="2"/>
      <c r="G256" s="3">
        <f t="shared" ref="G256" si="16">F256*E256</f>
        <v>0</v>
      </c>
    </row>
    <row r="257" spans="1:7" s="58" customFormat="1">
      <c r="A257" s="6"/>
      <c r="B257" s="25"/>
      <c r="C257" s="26"/>
      <c r="D257" s="1"/>
      <c r="E257" s="15"/>
      <c r="F257" s="2"/>
      <c r="G257" s="3">
        <f>F257*E257</f>
        <v>0</v>
      </c>
    </row>
    <row r="258" spans="1:7" s="58" customFormat="1">
      <c r="A258" s="6"/>
      <c r="B258" s="27" t="s">
        <v>166</v>
      </c>
      <c r="C258" s="26"/>
      <c r="D258" s="1"/>
      <c r="E258" s="15"/>
      <c r="F258" s="2"/>
      <c r="G258" s="3">
        <f>F258*E258</f>
        <v>0</v>
      </c>
    </row>
    <row r="259" spans="1:7" s="58" customFormat="1">
      <c r="A259" s="6"/>
      <c r="B259" s="25"/>
      <c r="C259" s="26"/>
      <c r="D259" s="1"/>
      <c r="E259" s="15"/>
      <c r="F259" s="2"/>
      <c r="G259" s="3">
        <f>F259*E259</f>
        <v>0</v>
      </c>
    </row>
    <row r="260" spans="1:7" s="58" customFormat="1">
      <c r="A260" s="6"/>
      <c r="B260" s="65" t="s">
        <v>167</v>
      </c>
      <c r="C260" s="26"/>
      <c r="D260" s="1"/>
      <c r="E260" s="15"/>
      <c r="F260" s="2"/>
      <c r="G260" s="3">
        <f t="shared" ref="G260:G271" si="17">F260*E260</f>
        <v>0</v>
      </c>
    </row>
    <row r="261" spans="1:7" s="58" customFormat="1">
      <c r="A261" s="6"/>
      <c r="B261" s="25"/>
      <c r="C261" s="26"/>
      <c r="D261" s="1"/>
      <c r="E261" s="15"/>
      <c r="F261" s="2"/>
      <c r="G261" s="3">
        <f>F261*E261</f>
        <v>0</v>
      </c>
    </row>
    <row r="262" spans="1:7" s="58" customFormat="1">
      <c r="A262" s="6"/>
      <c r="B262" s="66" t="s">
        <v>168</v>
      </c>
      <c r="C262" s="26"/>
      <c r="D262" s="1"/>
      <c r="E262" s="15"/>
      <c r="F262" s="2"/>
      <c r="G262" s="3">
        <f t="shared" si="17"/>
        <v>0</v>
      </c>
    </row>
    <row r="263" spans="1:7" s="58" customFormat="1">
      <c r="A263" s="6"/>
      <c r="B263" s="25" t="s">
        <v>243</v>
      </c>
      <c r="C263" s="26"/>
      <c r="D263" s="1"/>
      <c r="E263" s="15"/>
      <c r="F263" s="2"/>
      <c r="G263" s="3">
        <f t="shared" si="17"/>
        <v>0</v>
      </c>
    </row>
    <row r="264" spans="1:7" s="58" customFormat="1">
      <c r="A264" s="6"/>
      <c r="B264" s="25" t="s">
        <v>29</v>
      </c>
      <c r="C264" s="26"/>
      <c r="D264" s="1"/>
      <c r="E264" s="15"/>
      <c r="F264" s="2"/>
      <c r="G264" s="3">
        <f>F264*E264</f>
        <v>0</v>
      </c>
    </row>
    <row r="265" spans="1:7" s="58" customFormat="1">
      <c r="A265" s="6"/>
      <c r="B265" s="25" t="s">
        <v>32</v>
      </c>
      <c r="C265" s="26"/>
      <c r="D265" s="1" t="s">
        <v>1</v>
      </c>
      <c r="E265" s="15">
        <v>1</v>
      </c>
      <c r="F265" s="2"/>
      <c r="G265" s="3">
        <f t="shared" si="17"/>
        <v>0</v>
      </c>
    </row>
    <row r="266" spans="1:7" s="58" customFormat="1">
      <c r="A266" s="6"/>
      <c r="B266" s="25"/>
      <c r="C266" s="26"/>
      <c r="D266" s="1"/>
      <c r="E266" s="15"/>
      <c r="F266" s="2"/>
      <c r="G266" s="3">
        <f>F266*E266</f>
        <v>0</v>
      </c>
    </row>
    <row r="267" spans="1:7" s="58" customFormat="1">
      <c r="A267" s="6"/>
      <c r="B267" s="25" t="s">
        <v>169</v>
      </c>
      <c r="C267" s="26"/>
      <c r="D267" s="1" t="s">
        <v>21</v>
      </c>
      <c r="E267" s="15">
        <v>1</v>
      </c>
      <c r="F267" s="2"/>
      <c r="G267" s="3">
        <f>F267*E267</f>
        <v>0</v>
      </c>
    </row>
    <row r="268" spans="1:7" s="58" customFormat="1">
      <c r="A268" s="6"/>
      <c r="B268" s="25" t="s">
        <v>175</v>
      </c>
      <c r="C268" s="26"/>
      <c r="D268" s="1" t="s">
        <v>21</v>
      </c>
      <c r="E268" s="15">
        <v>1</v>
      </c>
      <c r="F268" s="2"/>
      <c r="G268" s="3">
        <f t="shared" si="17"/>
        <v>0</v>
      </c>
    </row>
    <row r="269" spans="1:7" s="58" customFormat="1">
      <c r="A269" s="6"/>
      <c r="B269" s="25" t="s">
        <v>170</v>
      </c>
      <c r="C269" s="26"/>
      <c r="D269" s="1" t="s">
        <v>21</v>
      </c>
      <c r="E269" s="15">
        <v>1</v>
      </c>
      <c r="F269" s="2"/>
      <c r="G269" s="3">
        <f>F269*E269</f>
        <v>0</v>
      </c>
    </row>
    <row r="270" spans="1:7" s="58" customFormat="1">
      <c r="A270" s="6"/>
      <c r="B270" s="25" t="s">
        <v>171</v>
      </c>
      <c r="C270" s="26"/>
      <c r="D270" s="1" t="s">
        <v>21</v>
      </c>
      <c r="E270" s="15">
        <v>1</v>
      </c>
      <c r="F270" s="2"/>
      <c r="G270" s="3">
        <f t="shared" si="17"/>
        <v>0</v>
      </c>
    </row>
    <row r="271" spans="1:7" s="58" customFormat="1">
      <c r="A271" s="6"/>
      <c r="B271" s="25"/>
      <c r="C271" s="26"/>
      <c r="D271" s="1"/>
      <c r="E271" s="15"/>
      <c r="F271" s="2"/>
      <c r="G271" s="3">
        <f t="shared" si="17"/>
        <v>0</v>
      </c>
    </row>
    <row r="272" spans="1:7" s="58" customFormat="1">
      <c r="A272" s="6"/>
      <c r="B272" s="66" t="s">
        <v>172</v>
      </c>
      <c r="C272" s="26"/>
      <c r="D272" s="1"/>
      <c r="E272" s="15"/>
      <c r="F272" s="2"/>
      <c r="G272" s="3">
        <f>F272*E272</f>
        <v>0</v>
      </c>
    </row>
    <row r="273" spans="1:7" s="58" customFormat="1">
      <c r="A273" s="6"/>
      <c r="B273" s="25" t="s">
        <v>244</v>
      </c>
      <c r="C273" s="26"/>
      <c r="D273" s="1"/>
      <c r="E273" s="15"/>
      <c r="F273" s="2"/>
      <c r="G273" s="3">
        <f>F273*E273</f>
        <v>0</v>
      </c>
    </row>
    <row r="274" spans="1:7" s="58" customFormat="1">
      <c r="A274" s="6"/>
      <c r="B274" s="25" t="s">
        <v>245</v>
      </c>
      <c r="C274" s="26"/>
      <c r="D274" s="1" t="s">
        <v>12</v>
      </c>
      <c r="E274" s="15">
        <v>50</v>
      </c>
      <c r="F274" s="2"/>
      <c r="G274" s="3">
        <f>F274*E274</f>
        <v>0</v>
      </c>
    </row>
    <row r="275" spans="1:7" s="58" customFormat="1">
      <c r="A275" s="6"/>
      <c r="B275" s="25"/>
      <c r="C275" s="26"/>
      <c r="D275" s="1"/>
      <c r="E275" s="15"/>
      <c r="F275" s="2"/>
      <c r="G275" s="3">
        <f t="shared" ref="G275:G280" si="18">F275*E275</f>
        <v>0</v>
      </c>
    </row>
    <row r="276" spans="1:7" s="58" customFormat="1">
      <c r="A276" s="6"/>
      <c r="B276" s="66" t="s">
        <v>246</v>
      </c>
      <c r="C276" s="26"/>
      <c r="D276" s="1" t="s">
        <v>135</v>
      </c>
      <c r="E276" s="15"/>
      <c r="F276" s="2"/>
      <c r="G276" s="3">
        <f t="shared" si="18"/>
        <v>0</v>
      </c>
    </row>
    <row r="277" spans="1:7" s="58" customFormat="1">
      <c r="A277" s="6"/>
      <c r="B277" s="25"/>
      <c r="C277" s="26"/>
      <c r="D277" s="1"/>
      <c r="E277" s="15"/>
      <c r="F277" s="2"/>
      <c r="G277" s="3">
        <f t="shared" si="18"/>
        <v>0</v>
      </c>
    </row>
    <row r="278" spans="1:7" s="58" customFormat="1">
      <c r="A278" s="6"/>
      <c r="B278" s="66" t="s">
        <v>247</v>
      </c>
      <c r="C278" s="26"/>
      <c r="D278" s="1"/>
      <c r="E278" s="15"/>
      <c r="F278" s="2"/>
      <c r="G278" s="3">
        <f t="shared" si="18"/>
        <v>0</v>
      </c>
    </row>
    <row r="279" spans="1:7" s="58" customFormat="1">
      <c r="A279" s="6"/>
      <c r="B279" s="25" t="s">
        <v>225</v>
      </c>
      <c r="C279" s="26"/>
      <c r="D279" s="7" t="s">
        <v>21</v>
      </c>
      <c r="E279" s="15">
        <v>1</v>
      </c>
      <c r="F279" s="2"/>
      <c r="G279" s="3">
        <f t="shared" si="18"/>
        <v>0</v>
      </c>
    </row>
    <row r="280" spans="1:7" s="58" customFormat="1">
      <c r="A280" s="6"/>
      <c r="B280" s="25"/>
      <c r="C280" s="26"/>
      <c r="D280" s="1"/>
      <c r="E280" s="15"/>
      <c r="F280" s="2"/>
      <c r="G280" s="3">
        <f t="shared" si="18"/>
        <v>0</v>
      </c>
    </row>
    <row r="281" spans="1:7" s="71" customFormat="1">
      <c r="A281" s="68"/>
      <c r="B281" s="29" t="s">
        <v>173</v>
      </c>
      <c r="C281" s="40"/>
      <c r="D281" s="44"/>
      <c r="E281" s="69"/>
      <c r="F281" s="70"/>
      <c r="G281" s="45">
        <f>SUM(G260:G280)</f>
        <v>0</v>
      </c>
    </row>
    <row r="282" spans="1:7" s="58" customFormat="1">
      <c r="A282" s="6"/>
      <c r="B282" s="25"/>
      <c r="C282" s="26"/>
      <c r="D282" s="1"/>
      <c r="E282" s="15"/>
      <c r="F282" s="2"/>
      <c r="G282" s="3">
        <f>F282*E282</f>
        <v>0</v>
      </c>
    </row>
    <row r="283" spans="1:7" s="71" customFormat="1" ht="20" customHeight="1">
      <c r="A283" s="68"/>
      <c r="B283" s="72" t="s">
        <v>174</v>
      </c>
      <c r="C283" s="47"/>
      <c r="D283" s="51"/>
      <c r="E283" s="73"/>
      <c r="F283" s="74"/>
      <c r="G283" s="52">
        <f>+G281</f>
        <v>0</v>
      </c>
    </row>
    <row r="284" spans="1:7" s="58" customFormat="1">
      <c r="A284" s="6"/>
      <c r="B284" s="25"/>
      <c r="C284" s="26"/>
      <c r="D284" s="1"/>
      <c r="E284" s="15"/>
      <c r="F284" s="2"/>
      <c r="G284" s="3">
        <f>F284*E284</f>
        <v>0</v>
      </c>
    </row>
    <row r="285" spans="1:7" s="58" customFormat="1">
      <c r="A285" s="6"/>
      <c r="B285" s="25"/>
      <c r="C285" s="26"/>
      <c r="D285" s="1"/>
      <c r="E285" s="15"/>
      <c r="F285" s="2"/>
      <c r="G285" s="3"/>
    </row>
    <row r="286" spans="1:7" s="58" customFormat="1">
      <c r="A286" s="6"/>
      <c r="B286" s="25"/>
      <c r="C286" s="26"/>
      <c r="D286" s="1"/>
      <c r="E286" s="15"/>
      <c r="F286" s="2"/>
      <c r="G286" s="3"/>
    </row>
    <row r="287" spans="1:7" s="58" customFormat="1">
      <c r="A287" s="6"/>
      <c r="B287" s="25"/>
      <c r="C287" s="26"/>
      <c r="D287" s="1"/>
      <c r="E287" s="15"/>
      <c r="F287" s="2"/>
      <c r="G287" s="3"/>
    </row>
    <row r="288" spans="1:7" s="58" customFormat="1">
      <c r="A288" s="6"/>
      <c r="B288" s="25"/>
      <c r="C288" s="26"/>
      <c r="D288" s="1"/>
      <c r="E288" s="15"/>
      <c r="F288" s="2"/>
      <c r="G288" s="3"/>
    </row>
    <row r="289" spans="1:7" s="58" customFormat="1">
      <c r="A289" s="6"/>
      <c r="B289" s="25"/>
      <c r="C289" s="26"/>
      <c r="D289" s="1"/>
      <c r="E289" s="15"/>
      <c r="F289" s="2"/>
      <c r="G289" s="3"/>
    </row>
    <row r="290" spans="1:7" s="58" customFormat="1">
      <c r="A290" s="6"/>
      <c r="B290" s="25"/>
      <c r="C290" s="26"/>
      <c r="D290" s="1"/>
      <c r="E290" s="15"/>
      <c r="F290" s="2"/>
      <c r="G290" s="3"/>
    </row>
    <row r="291" spans="1:7" s="58" customFormat="1">
      <c r="A291" s="6"/>
      <c r="B291" s="54"/>
      <c r="C291" s="55"/>
      <c r="D291" s="56"/>
      <c r="E291" s="57"/>
      <c r="F291" s="59"/>
      <c r="G291" s="60"/>
    </row>
    <row r="292" spans="1:7" s="58" customFormat="1">
      <c r="A292" s="6"/>
      <c r="B292" s="33"/>
      <c r="C292" s="84"/>
      <c r="D292" s="85"/>
      <c r="E292" s="86"/>
      <c r="F292" s="87"/>
      <c r="G292" s="88"/>
    </row>
    <row r="293" spans="1:7" s="58" customFormat="1">
      <c r="A293" s="6"/>
      <c r="B293" s="27" t="s">
        <v>176</v>
      </c>
      <c r="C293" s="26"/>
      <c r="D293" s="1"/>
      <c r="E293" s="15"/>
      <c r="F293" s="2"/>
      <c r="G293" s="3">
        <f>F293*E293</f>
        <v>0</v>
      </c>
    </row>
    <row r="294" spans="1:7" s="58" customFormat="1">
      <c r="A294" s="6"/>
      <c r="B294" s="25"/>
      <c r="C294" s="26"/>
      <c r="D294" s="1"/>
      <c r="E294" s="15"/>
      <c r="F294" s="2"/>
      <c r="G294" s="3">
        <f>F294*E294</f>
        <v>0</v>
      </c>
    </row>
    <row r="295" spans="1:7" s="58" customFormat="1">
      <c r="A295" s="6"/>
      <c r="B295" s="65" t="s">
        <v>177</v>
      </c>
      <c r="C295" s="26"/>
      <c r="D295" s="1"/>
      <c r="E295" s="15"/>
      <c r="F295" s="2"/>
      <c r="G295" s="3">
        <f>F295*E295</f>
        <v>0</v>
      </c>
    </row>
    <row r="296" spans="1:7" s="58" customFormat="1">
      <c r="A296" s="6"/>
      <c r="B296" s="25"/>
      <c r="C296" s="26"/>
      <c r="D296" s="1"/>
      <c r="E296" s="15"/>
      <c r="F296" s="2"/>
      <c r="G296" s="3">
        <f>F296*E296</f>
        <v>0</v>
      </c>
    </row>
    <row r="297" spans="1:7" s="58" customFormat="1">
      <c r="A297" s="6"/>
      <c r="B297" s="66" t="s">
        <v>248</v>
      </c>
      <c r="C297" s="26"/>
      <c r="D297" s="1"/>
      <c r="E297" s="15"/>
      <c r="F297" s="2"/>
      <c r="G297" s="3">
        <f t="shared" ref="G297" si="19">F297*E297</f>
        <v>0</v>
      </c>
    </row>
    <row r="298" spans="1:7" s="58" customFormat="1">
      <c r="A298" s="6"/>
      <c r="B298" s="25" t="s">
        <v>249</v>
      </c>
      <c r="C298" s="26"/>
      <c r="D298" s="7" t="s">
        <v>21</v>
      </c>
      <c r="E298" s="15">
        <v>1</v>
      </c>
      <c r="F298" s="2"/>
      <c r="G298" s="3">
        <f>F298*E298</f>
        <v>0</v>
      </c>
    </row>
    <row r="299" spans="1:7" s="58" customFormat="1">
      <c r="A299" s="6"/>
      <c r="B299" s="25" t="s">
        <v>250</v>
      </c>
      <c r="C299" s="26"/>
      <c r="D299" s="7" t="s">
        <v>21</v>
      </c>
      <c r="E299" s="15">
        <v>1</v>
      </c>
      <c r="F299" s="2"/>
      <c r="G299" s="3">
        <f t="shared" ref="G299" si="20">F299*E299</f>
        <v>0</v>
      </c>
    </row>
    <row r="300" spans="1:7" s="58" customFormat="1">
      <c r="A300" s="6"/>
      <c r="B300" s="25" t="s">
        <v>19</v>
      </c>
      <c r="C300" s="26"/>
      <c r="D300" s="1" t="s">
        <v>1</v>
      </c>
      <c r="E300" s="15">
        <v>1</v>
      </c>
      <c r="F300" s="2"/>
      <c r="G300" s="3">
        <f t="shared" ref="G300:G301" si="21">F300*E300</f>
        <v>0</v>
      </c>
    </row>
    <row r="301" spans="1:7" s="58" customFormat="1">
      <c r="A301" s="6"/>
      <c r="B301" s="25" t="s">
        <v>240</v>
      </c>
      <c r="C301" s="26"/>
      <c r="D301" s="1" t="s">
        <v>1</v>
      </c>
      <c r="E301" s="15">
        <v>1</v>
      </c>
      <c r="F301" s="2"/>
      <c r="G301" s="3">
        <f t="shared" si="21"/>
        <v>0</v>
      </c>
    </row>
    <row r="302" spans="1:7" s="58" customFormat="1">
      <c r="A302" s="6"/>
      <c r="B302" s="25"/>
      <c r="C302" s="26"/>
      <c r="D302" s="1"/>
      <c r="E302" s="15"/>
      <c r="F302" s="2"/>
      <c r="G302" s="3">
        <f t="shared" ref="G302:G303" si="22">F302*E302</f>
        <v>0</v>
      </c>
    </row>
    <row r="303" spans="1:7" s="58" customFormat="1">
      <c r="A303" s="6"/>
      <c r="B303" s="66" t="s">
        <v>251</v>
      </c>
      <c r="C303" s="26"/>
      <c r="D303" s="1"/>
      <c r="E303" s="15"/>
      <c r="F303" s="2"/>
      <c r="G303" s="3">
        <f t="shared" si="22"/>
        <v>0</v>
      </c>
    </row>
    <row r="304" spans="1:7" s="58" customFormat="1">
      <c r="A304" s="6"/>
      <c r="B304" s="25" t="s">
        <v>252</v>
      </c>
      <c r="C304" s="26"/>
      <c r="D304" s="7" t="s">
        <v>21</v>
      </c>
      <c r="E304" s="15">
        <v>1</v>
      </c>
      <c r="F304" s="2"/>
      <c r="G304" s="3">
        <f t="shared" ref="G304" si="23">F304*E304</f>
        <v>0</v>
      </c>
    </row>
    <row r="305" spans="1:7" s="58" customFormat="1">
      <c r="A305" s="6"/>
      <c r="B305" s="25"/>
      <c r="C305" s="26"/>
      <c r="D305" s="1"/>
      <c r="E305" s="15"/>
      <c r="F305" s="2"/>
      <c r="G305" s="3">
        <f>F305*E305</f>
        <v>0</v>
      </c>
    </row>
    <row r="306" spans="1:7" s="71" customFormat="1">
      <c r="A306" s="68"/>
      <c r="B306" s="29" t="s">
        <v>178</v>
      </c>
      <c r="C306" s="40"/>
      <c r="D306" s="44"/>
      <c r="E306" s="69"/>
      <c r="F306" s="70"/>
      <c r="G306" s="45">
        <f>SUM(G293:G305)</f>
        <v>0</v>
      </c>
    </row>
    <row r="307" spans="1:7" s="58" customFormat="1">
      <c r="A307" s="6"/>
      <c r="B307" s="25"/>
      <c r="C307" s="26"/>
      <c r="D307" s="1"/>
      <c r="E307" s="15"/>
      <c r="F307" s="2"/>
      <c r="G307" s="3">
        <f t="shared" ref="G307:G311" si="24">F307*E307</f>
        <v>0</v>
      </c>
    </row>
    <row r="308" spans="1:7" s="58" customFormat="1">
      <c r="A308" s="6"/>
      <c r="B308" s="25"/>
      <c r="C308" s="26"/>
      <c r="D308" s="1"/>
      <c r="E308" s="15"/>
      <c r="F308" s="2"/>
      <c r="G308" s="3">
        <f>F308*E308</f>
        <v>0</v>
      </c>
    </row>
    <row r="309" spans="1:7" s="58" customFormat="1">
      <c r="A309" s="6"/>
      <c r="B309" s="65" t="s">
        <v>179</v>
      </c>
      <c r="C309" s="26"/>
      <c r="D309" s="1"/>
      <c r="E309" s="15"/>
      <c r="F309" s="2"/>
      <c r="G309" s="3">
        <f t="shared" si="24"/>
        <v>0</v>
      </c>
    </row>
    <row r="310" spans="1:7" s="58" customFormat="1">
      <c r="A310" s="6"/>
      <c r="B310" s="25" t="s">
        <v>96</v>
      </c>
      <c r="C310" s="26"/>
      <c r="D310" s="1" t="s">
        <v>21</v>
      </c>
      <c r="E310" s="15">
        <v>1</v>
      </c>
      <c r="F310" s="2"/>
      <c r="G310" s="3">
        <f t="shared" si="24"/>
        <v>0</v>
      </c>
    </row>
    <row r="311" spans="1:7" s="58" customFormat="1">
      <c r="A311" s="6"/>
      <c r="B311" s="25"/>
      <c r="C311" s="26"/>
      <c r="D311" s="1"/>
      <c r="E311" s="15"/>
      <c r="F311" s="2"/>
      <c r="G311" s="3">
        <f t="shared" si="24"/>
        <v>0</v>
      </c>
    </row>
    <row r="312" spans="1:7" s="71" customFormat="1">
      <c r="A312" s="68"/>
      <c r="B312" s="29" t="s">
        <v>180</v>
      </c>
      <c r="C312" s="40"/>
      <c r="D312" s="44"/>
      <c r="E312" s="69"/>
      <c r="F312" s="70"/>
      <c r="G312" s="45">
        <f>SUM(G309:G311)</f>
        <v>0</v>
      </c>
    </row>
    <row r="313" spans="1:7" s="58" customFormat="1">
      <c r="A313" s="6"/>
      <c r="B313" s="25"/>
      <c r="C313" s="26"/>
      <c r="D313" s="1"/>
      <c r="E313" s="15"/>
      <c r="F313" s="2"/>
      <c r="G313" s="3">
        <f t="shared" ref="G313:G340" si="25">F313*E313</f>
        <v>0</v>
      </c>
    </row>
    <row r="314" spans="1:7" s="58" customFormat="1">
      <c r="A314" s="6"/>
      <c r="B314" s="25"/>
      <c r="C314" s="26"/>
      <c r="D314" s="1"/>
      <c r="E314" s="15"/>
      <c r="F314" s="2"/>
      <c r="G314" s="3">
        <f t="shared" si="25"/>
        <v>0</v>
      </c>
    </row>
    <row r="315" spans="1:7" s="58" customFormat="1">
      <c r="A315" s="6"/>
      <c r="B315" s="65" t="s">
        <v>181</v>
      </c>
      <c r="C315" s="26"/>
      <c r="D315" s="1"/>
      <c r="E315" s="15"/>
      <c r="F315" s="2"/>
      <c r="G315" s="3">
        <f t="shared" si="25"/>
        <v>0</v>
      </c>
    </row>
    <row r="316" spans="1:7" s="58" customFormat="1">
      <c r="A316" s="6"/>
      <c r="B316" s="25" t="s">
        <v>97</v>
      </c>
      <c r="C316" s="26"/>
      <c r="D316" s="1" t="s">
        <v>21</v>
      </c>
      <c r="E316" s="15">
        <v>1</v>
      </c>
      <c r="F316" s="2"/>
      <c r="G316" s="3">
        <f t="shared" si="25"/>
        <v>0</v>
      </c>
    </row>
    <row r="317" spans="1:7" s="58" customFormat="1">
      <c r="A317" s="6"/>
      <c r="B317" s="25" t="s">
        <v>98</v>
      </c>
      <c r="C317" s="26"/>
      <c r="D317" s="1" t="s">
        <v>21</v>
      </c>
      <c r="E317" s="15">
        <v>1</v>
      </c>
      <c r="F317" s="2"/>
      <c r="G317" s="3">
        <f t="shared" si="25"/>
        <v>0</v>
      </c>
    </row>
    <row r="318" spans="1:7" s="58" customFormat="1">
      <c r="A318" s="6"/>
      <c r="B318" s="25"/>
      <c r="C318" s="26"/>
      <c r="D318" s="1"/>
      <c r="E318" s="15"/>
      <c r="F318" s="2"/>
      <c r="G318" s="3">
        <f>F318*E318</f>
        <v>0</v>
      </c>
    </row>
    <row r="319" spans="1:7">
      <c r="A319" s="6"/>
      <c r="B319" s="25" t="s">
        <v>99</v>
      </c>
      <c r="C319" s="26"/>
      <c r="D319" s="7" t="s">
        <v>1</v>
      </c>
      <c r="E319" s="15">
        <v>1</v>
      </c>
      <c r="F319" s="2"/>
      <c r="G319" s="3">
        <f>F319*E319</f>
        <v>0</v>
      </c>
    </row>
    <row r="320" spans="1:7">
      <c r="A320" s="6"/>
      <c r="B320" s="25" t="s">
        <v>100</v>
      </c>
      <c r="C320" s="26"/>
      <c r="D320" s="7" t="s">
        <v>1</v>
      </c>
      <c r="E320" s="15">
        <v>1</v>
      </c>
      <c r="F320" s="2"/>
      <c r="G320" s="3">
        <f>F320*E320</f>
        <v>0</v>
      </c>
    </row>
    <row r="321" spans="1:7">
      <c r="A321" s="6"/>
      <c r="B321" s="25" t="s">
        <v>101</v>
      </c>
      <c r="C321" s="26"/>
      <c r="D321" s="7" t="s">
        <v>1</v>
      </c>
      <c r="E321" s="15">
        <v>1</v>
      </c>
      <c r="F321" s="2"/>
      <c r="G321" s="3">
        <f>F321*E321</f>
        <v>0</v>
      </c>
    </row>
    <row r="322" spans="1:7" s="58" customFormat="1">
      <c r="A322" s="6"/>
      <c r="B322" s="25"/>
      <c r="C322" s="26"/>
      <c r="D322" s="1"/>
      <c r="E322" s="15"/>
      <c r="F322" s="2"/>
      <c r="G322" s="3">
        <f>F322*E322</f>
        <v>0</v>
      </c>
    </row>
    <row r="323" spans="1:7" s="71" customFormat="1">
      <c r="A323" s="68"/>
      <c r="B323" s="29" t="s">
        <v>182</v>
      </c>
      <c r="C323" s="40"/>
      <c r="D323" s="44"/>
      <c r="E323" s="69"/>
      <c r="F323" s="70"/>
      <c r="G323" s="45">
        <f>SUM(G315:G322)</f>
        <v>0</v>
      </c>
    </row>
    <row r="324" spans="1:7" s="58" customFormat="1">
      <c r="A324" s="6"/>
      <c r="B324" s="25"/>
      <c r="C324" s="26"/>
      <c r="D324" s="1"/>
      <c r="E324" s="15"/>
      <c r="F324" s="2"/>
      <c r="G324" s="3">
        <f t="shared" si="25"/>
        <v>0</v>
      </c>
    </row>
    <row r="325" spans="1:7" s="58" customFormat="1">
      <c r="A325" s="6"/>
      <c r="B325" s="25"/>
      <c r="C325" s="26"/>
      <c r="D325" s="1"/>
      <c r="E325" s="15"/>
      <c r="F325" s="2"/>
      <c r="G325" s="3">
        <f>F325*E325</f>
        <v>0</v>
      </c>
    </row>
    <row r="326" spans="1:7" s="58" customFormat="1">
      <c r="A326" s="6"/>
      <c r="B326" s="65" t="s">
        <v>183</v>
      </c>
      <c r="C326" s="26"/>
      <c r="D326" s="1"/>
      <c r="E326" s="15"/>
      <c r="F326" s="2"/>
      <c r="G326" s="3">
        <f t="shared" si="25"/>
        <v>0</v>
      </c>
    </row>
    <row r="327" spans="1:7" s="58" customFormat="1">
      <c r="A327" s="6"/>
      <c r="B327" s="25"/>
      <c r="C327" s="26"/>
      <c r="D327" s="1"/>
      <c r="E327" s="15"/>
      <c r="F327" s="2"/>
      <c r="G327" s="3">
        <f t="shared" si="25"/>
        <v>0</v>
      </c>
    </row>
    <row r="328" spans="1:7" s="58" customFormat="1">
      <c r="A328" s="6"/>
      <c r="B328" s="66" t="s">
        <v>184</v>
      </c>
      <c r="C328" s="26"/>
      <c r="D328" s="1"/>
      <c r="E328" s="15"/>
      <c r="F328" s="2"/>
      <c r="G328" s="3">
        <f t="shared" si="25"/>
        <v>0</v>
      </c>
    </row>
    <row r="329" spans="1:7" s="58" customFormat="1">
      <c r="A329" s="6"/>
      <c r="B329" s="25" t="s">
        <v>102</v>
      </c>
      <c r="C329" s="26"/>
      <c r="D329" s="1"/>
      <c r="E329" s="15"/>
      <c r="F329" s="2"/>
      <c r="G329" s="3">
        <f t="shared" ref="G329:G334" si="26">F329*E329</f>
        <v>0</v>
      </c>
    </row>
    <row r="330" spans="1:7" s="58" customFormat="1">
      <c r="A330" s="6"/>
      <c r="B330" s="25" t="s">
        <v>44</v>
      </c>
      <c r="C330" s="26" t="s">
        <v>103</v>
      </c>
      <c r="D330" s="1" t="s">
        <v>12</v>
      </c>
      <c r="E330" s="15"/>
      <c r="F330" s="2"/>
      <c r="G330" s="3">
        <f t="shared" si="26"/>
        <v>0</v>
      </c>
    </row>
    <row r="331" spans="1:7" s="58" customFormat="1">
      <c r="A331" s="6"/>
      <c r="B331" s="25"/>
      <c r="C331" s="26" t="s">
        <v>104</v>
      </c>
      <c r="D331" s="1" t="s">
        <v>12</v>
      </c>
      <c r="E331" s="15"/>
      <c r="F331" s="2"/>
      <c r="G331" s="3">
        <f t="shared" si="26"/>
        <v>0</v>
      </c>
    </row>
    <row r="332" spans="1:7" s="58" customFormat="1">
      <c r="A332" s="6"/>
      <c r="B332" s="25"/>
      <c r="C332" s="26" t="s">
        <v>107</v>
      </c>
      <c r="D332" s="1" t="s">
        <v>12</v>
      </c>
      <c r="E332" s="15">
        <f>36+30</f>
        <v>66</v>
      </c>
      <c r="F332" s="2"/>
      <c r="G332" s="3">
        <f t="shared" si="26"/>
        <v>0</v>
      </c>
    </row>
    <row r="333" spans="1:7" s="58" customFormat="1">
      <c r="A333" s="6"/>
      <c r="B333" s="25"/>
      <c r="C333" s="26" t="s">
        <v>105</v>
      </c>
      <c r="D333" s="1" t="s">
        <v>12</v>
      </c>
      <c r="E333" s="15"/>
      <c r="F333" s="2"/>
      <c r="G333" s="3">
        <f t="shared" si="26"/>
        <v>0</v>
      </c>
    </row>
    <row r="334" spans="1:7" s="58" customFormat="1">
      <c r="A334" s="6"/>
      <c r="B334" s="25"/>
      <c r="C334" s="26" t="s">
        <v>106</v>
      </c>
      <c r="D334" s="1" t="s">
        <v>12</v>
      </c>
      <c r="E334" s="15"/>
      <c r="F334" s="2"/>
      <c r="G334" s="3">
        <f t="shared" si="26"/>
        <v>0</v>
      </c>
    </row>
    <row r="335" spans="1:7" s="58" customFormat="1">
      <c r="A335" s="6"/>
      <c r="B335" s="25"/>
      <c r="C335" s="26"/>
      <c r="D335" s="1"/>
      <c r="E335" s="15"/>
      <c r="F335" s="2"/>
      <c r="G335" s="3">
        <f t="shared" si="25"/>
        <v>0</v>
      </c>
    </row>
    <row r="336" spans="1:7" s="58" customFormat="1">
      <c r="A336" s="6"/>
      <c r="B336" s="25" t="s">
        <v>79</v>
      </c>
      <c r="C336" s="26" t="s">
        <v>80</v>
      </c>
      <c r="D336" s="1" t="s">
        <v>12</v>
      </c>
      <c r="E336" s="15">
        <f>21*3</f>
        <v>63</v>
      </c>
      <c r="F336" s="2"/>
      <c r="G336" s="3">
        <f t="shared" si="25"/>
        <v>0</v>
      </c>
    </row>
    <row r="337" spans="1:7" s="58" customFormat="1">
      <c r="A337" s="6"/>
      <c r="B337" s="25"/>
      <c r="C337" s="26"/>
      <c r="D337" s="1"/>
      <c r="E337" s="15"/>
      <c r="F337" s="2"/>
      <c r="G337" s="3">
        <f t="shared" si="25"/>
        <v>0</v>
      </c>
    </row>
    <row r="338" spans="1:7" s="58" customFormat="1">
      <c r="A338" s="6"/>
      <c r="B338" s="25" t="s">
        <v>108</v>
      </c>
      <c r="C338" s="26"/>
      <c r="D338" s="1"/>
      <c r="E338" s="15"/>
      <c r="F338" s="2"/>
      <c r="G338" s="3">
        <f t="shared" si="25"/>
        <v>0</v>
      </c>
    </row>
    <row r="339" spans="1:7" s="58" customFormat="1">
      <c r="A339" s="6"/>
      <c r="B339" s="25" t="s">
        <v>238</v>
      </c>
      <c r="C339" s="26" t="s">
        <v>239</v>
      </c>
      <c r="D339" s="1" t="s">
        <v>12</v>
      </c>
      <c r="E339" s="15">
        <f>66-10</f>
        <v>56</v>
      </c>
      <c r="F339" s="2"/>
      <c r="G339" s="3">
        <f t="shared" si="25"/>
        <v>0</v>
      </c>
    </row>
    <row r="340" spans="1:7" s="58" customFormat="1">
      <c r="A340" s="6"/>
      <c r="B340" s="25"/>
      <c r="C340" s="26"/>
      <c r="D340" s="1"/>
      <c r="E340" s="15"/>
      <c r="F340" s="2"/>
      <c r="G340" s="3">
        <f t="shared" si="25"/>
        <v>0</v>
      </c>
    </row>
    <row r="341" spans="1:7" s="71" customFormat="1">
      <c r="A341" s="68"/>
      <c r="B341" s="29" t="s">
        <v>185</v>
      </c>
      <c r="C341" s="40"/>
      <c r="D341" s="44"/>
      <c r="E341" s="69"/>
      <c r="F341" s="70"/>
      <c r="G341" s="45">
        <f>SUM(G326:G340)</f>
        <v>0</v>
      </c>
    </row>
    <row r="342" spans="1:7" s="58" customFormat="1">
      <c r="A342" s="6"/>
      <c r="B342" s="25"/>
      <c r="C342" s="26"/>
      <c r="D342" s="1"/>
      <c r="E342" s="15"/>
      <c r="F342" s="2"/>
      <c r="G342" s="3">
        <f>F342*E342</f>
        <v>0</v>
      </c>
    </row>
    <row r="343" spans="1:7" s="58" customFormat="1">
      <c r="A343" s="6"/>
      <c r="B343" s="25"/>
      <c r="C343" s="26"/>
      <c r="D343" s="1"/>
      <c r="E343" s="15"/>
      <c r="F343" s="2"/>
      <c r="G343" s="3"/>
    </row>
    <row r="344" spans="1:7" s="58" customFormat="1">
      <c r="A344" s="6"/>
      <c r="B344" s="25"/>
      <c r="C344" s="26"/>
      <c r="D344" s="1"/>
      <c r="E344" s="15"/>
      <c r="F344" s="2"/>
      <c r="G344" s="3"/>
    </row>
    <row r="345" spans="1:7" s="58" customFormat="1">
      <c r="A345" s="6"/>
      <c r="B345" s="25"/>
      <c r="C345" s="26"/>
      <c r="D345" s="1"/>
      <c r="E345" s="15"/>
      <c r="F345" s="2"/>
      <c r="G345" s="3"/>
    </row>
    <row r="346" spans="1:7" s="58" customFormat="1">
      <c r="A346" s="6"/>
      <c r="B346" s="25"/>
      <c r="C346" s="26"/>
      <c r="D346" s="1"/>
      <c r="E346" s="15"/>
      <c r="F346" s="2"/>
      <c r="G346" s="3"/>
    </row>
    <row r="347" spans="1:7" s="58" customFormat="1">
      <c r="A347" s="6"/>
      <c r="B347" s="25"/>
      <c r="C347" s="26"/>
      <c r="D347" s="1"/>
      <c r="E347" s="15"/>
      <c r="F347" s="2"/>
      <c r="G347" s="3"/>
    </row>
    <row r="348" spans="1:7" s="58" customFormat="1">
      <c r="A348" s="6"/>
      <c r="B348" s="25"/>
      <c r="C348" s="26"/>
      <c r="D348" s="1"/>
      <c r="E348" s="15"/>
      <c r="F348" s="2"/>
      <c r="G348" s="3"/>
    </row>
    <row r="349" spans="1:7" s="58" customFormat="1">
      <c r="A349" s="6"/>
      <c r="B349" s="54"/>
      <c r="C349" s="55"/>
      <c r="D349" s="56"/>
      <c r="E349" s="57"/>
      <c r="F349" s="59"/>
      <c r="G349" s="60"/>
    </row>
    <row r="350" spans="1:7" s="58" customFormat="1">
      <c r="A350" s="6"/>
      <c r="B350" s="33"/>
      <c r="C350" s="84"/>
      <c r="D350" s="85"/>
      <c r="E350" s="86"/>
      <c r="F350" s="87"/>
      <c r="G350" s="88"/>
    </row>
    <row r="351" spans="1:7" s="58" customFormat="1">
      <c r="A351" s="6"/>
      <c r="B351" s="65" t="s">
        <v>186</v>
      </c>
      <c r="C351" s="26"/>
      <c r="D351" s="1"/>
      <c r="E351" s="15"/>
      <c r="F351" s="2"/>
      <c r="G351" s="3">
        <f t="shared" ref="G351:G381" si="27">F351*E351</f>
        <v>0</v>
      </c>
    </row>
    <row r="352" spans="1:7" s="58" customFormat="1">
      <c r="A352" s="6"/>
      <c r="B352" s="25"/>
      <c r="C352" s="26"/>
      <c r="D352" s="1"/>
      <c r="E352" s="15"/>
      <c r="F352" s="2"/>
      <c r="G352" s="3">
        <f t="shared" si="27"/>
        <v>0</v>
      </c>
    </row>
    <row r="353" spans="1:7" s="58" customFormat="1">
      <c r="A353" s="6"/>
      <c r="B353" s="66" t="s">
        <v>187</v>
      </c>
      <c r="C353" s="26"/>
      <c r="D353" s="1"/>
      <c r="E353" s="15"/>
      <c r="F353" s="2"/>
      <c r="G353" s="3">
        <f t="shared" si="27"/>
        <v>0</v>
      </c>
    </row>
    <row r="354" spans="1:7" s="58" customFormat="1">
      <c r="A354" s="6"/>
      <c r="B354" s="25" t="s">
        <v>110</v>
      </c>
      <c r="C354" s="26"/>
      <c r="D354" s="1" t="s">
        <v>1</v>
      </c>
      <c r="E354" s="15">
        <v>1</v>
      </c>
      <c r="F354" s="2"/>
      <c r="G354" s="3">
        <f t="shared" si="27"/>
        <v>0</v>
      </c>
    </row>
    <row r="355" spans="1:7" s="58" customFormat="1">
      <c r="A355" s="6"/>
      <c r="B355" s="25" t="s">
        <v>112</v>
      </c>
      <c r="C355" s="26"/>
      <c r="D355" s="1" t="s">
        <v>1</v>
      </c>
      <c r="E355" s="15">
        <v>1</v>
      </c>
      <c r="F355" s="2"/>
      <c r="G355" s="3">
        <f t="shared" si="27"/>
        <v>0</v>
      </c>
    </row>
    <row r="356" spans="1:7" s="58" customFormat="1">
      <c r="A356" s="6"/>
      <c r="B356" s="25" t="s">
        <v>111</v>
      </c>
      <c r="C356" s="26"/>
      <c r="D356" s="1" t="s">
        <v>1</v>
      </c>
      <c r="E356" s="15">
        <v>1</v>
      </c>
      <c r="F356" s="2"/>
      <c r="G356" s="3">
        <f t="shared" si="27"/>
        <v>0</v>
      </c>
    </row>
    <row r="357" spans="1:7" s="58" customFormat="1">
      <c r="A357" s="6"/>
      <c r="B357" s="25"/>
      <c r="C357" s="26"/>
      <c r="D357" s="1"/>
      <c r="E357" s="15"/>
      <c r="F357" s="2"/>
      <c r="G357" s="3">
        <f t="shared" si="27"/>
        <v>0</v>
      </c>
    </row>
    <row r="358" spans="1:7" s="58" customFormat="1">
      <c r="A358" s="6"/>
      <c r="B358" s="66" t="s">
        <v>188</v>
      </c>
      <c r="C358" s="26"/>
      <c r="D358" s="1"/>
      <c r="E358" s="15"/>
      <c r="F358" s="2"/>
      <c r="G358" s="3">
        <f t="shared" si="27"/>
        <v>0</v>
      </c>
    </row>
    <row r="359" spans="1:7" s="58" customFormat="1">
      <c r="A359" s="6"/>
      <c r="B359" s="25" t="s">
        <v>110</v>
      </c>
      <c r="C359" s="26"/>
      <c r="D359" s="1" t="s">
        <v>1</v>
      </c>
      <c r="E359" s="15">
        <v>2</v>
      </c>
      <c r="F359" s="2"/>
      <c r="G359" s="3">
        <f t="shared" si="27"/>
        <v>0</v>
      </c>
    </row>
    <row r="360" spans="1:7" s="58" customFormat="1">
      <c r="A360" s="6"/>
      <c r="B360" s="25" t="s">
        <v>189</v>
      </c>
      <c r="C360" s="26"/>
      <c r="D360" s="1" t="s">
        <v>1</v>
      </c>
      <c r="E360" s="15">
        <v>2</v>
      </c>
      <c r="F360" s="2"/>
      <c r="G360" s="3">
        <f>F360*E360</f>
        <v>0</v>
      </c>
    </row>
    <row r="361" spans="1:7" s="58" customFormat="1">
      <c r="A361" s="6"/>
      <c r="B361" s="25" t="s">
        <v>109</v>
      </c>
      <c r="C361" s="26"/>
      <c r="D361" s="1" t="s">
        <v>1</v>
      </c>
      <c r="E361" s="15">
        <v>2</v>
      </c>
      <c r="F361" s="2"/>
      <c r="G361" s="3">
        <f t="shared" si="27"/>
        <v>0</v>
      </c>
    </row>
    <row r="362" spans="1:7" s="58" customFormat="1">
      <c r="A362" s="6"/>
      <c r="B362" s="25" t="s">
        <v>113</v>
      </c>
      <c r="C362" s="26"/>
      <c r="D362" s="1" t="s">
        <v>1</v>
      </c>
      <c r="E362" s="15">
        <v>2</v>
      </c>
      <c r="F362" s="2"/>
      <c r="G362" s="3">
        <f t="shared" si="27"/>
        <v>0</v>
      </c>
    </row>
    <row r="363" spans="1:7" s="58" customFormat="1">
      <c r="A363" s="6"/>
      <c r="B363" s="25"/>
      <c r="C363" s="26"/>
      <c r="D363" s="1"/>
      <c r="E363" s="15"/>
      <c r="F363" s="2"/>
      <c r="G363" s="3">
        <f>F363*E363</f>
        <v>0</v>
      </c>
    </row>
    <row r="364" spans="1:7" s="58" customFormat="1">
      <c r="A364" s="6"/>
      <c r="B364" s="66" t="s">
        <v>190</v>
      </c>
      <c r="C364" s="26"/>
      <c r="D364" s="1"/>
      <c r="E364" s="15"/>
      <c r="F364" s="2"/>
      <c r="G364" s="3">
        <f t="shared" si="27"/>
        <v>0</v>
      </c>
    </row>
    <row r="365" spans="1:7" s="58" customFormat="1">
      <c r="A365" s="6"/>
      <c r="B365" s="25" t="s">
        <v>114</v>
      </c>
      <c r="C365" s="26" t="s">
        <v>4</v>
      </c>
      <c r="D365" s="1" t="s">
        <v>1</v>
      </c>
      <c r="E365" s="15">
        <v>1</v>
      </c>
      <c r="F365" s="2"/>
      <c r="G365" s="3">
        <f>F365*E365</f>
        <v>0</v>
      </c>
    </row>
    <row r="366" spans="1:7" s="58" customFormat="1">
      <c r="A366" s="6"/>
      <c r="B366" s="25" t="s">
        <v>115</v>
      </c>
      <c r="C366" s="26" t="s">
        <v>7</v>
      </c>
      <c r="D366" s="1" t="s">
        <v>1</v>
      </c>
      <c r="E366" s="15">
        <v>1</v>
      </c>
      <c r="F366" s="2"/>
      <c r="G366" s="3">
        <f t="shared" si="27"/>
        <v>0</v>
      </c>
    </row>
    <row r="367" spans="1:7" s="58" customFormat="1">
      <c r="A367" s="6"/>
      <c r="B367" s="25"/>
      <c r="C367" s="26"/>
      <c r="D367" s="1"/>
      <c r="E367" s="15"/>
      <c r="F367" s="2"/>
      <c r="G367" s="3">
        <f t="shared" si="27"/>
        <v>0</v>
      </c>
    </row>
    <row r="368" spans="1:7" s="58" customFormat="1">
      <c r="A368" s="6"/>
      <c r="B368" s="66" t="s">
        <v>191</v>
      </c>
      <c r="C368" s="26"/>
      <c r="D368" s="1"/>
      <c r="E368" s="15"/>
      <c r="F368" s="2"/>
      <c r="G368" s="3">
        <f>F368*E368</f>
        <v>0</v>
      </c>
    </row>
    <row r="369" spans="1:7" s="58" customFormat="1">
      <c r="A369" s="6"/>
      <c r="B369" s="25" t="s">
        <v>116</v>
      </c>
      <c r="C369" s="26"/>
      <c r="D369" s="1" t="s">
        <v>1</v>
      </c>
      <c r="E369" s="15">
        <v>5</v>
      </c>
      <c r="F369" s="2"/>
      <c r="G369" s="3">
        <f>F369*E369</f>
        <v>0</v>
      </c>
    </row>
    <row r="370" spans="1:7" s="58" customFormat="1">
      <c r="A370" s="6"/>
      <c r="B370" s="25"/>
      <c r="C370" s="26"/>
      <c r="D370" s="1"/>
      <c r="E370" s="15"/>
      <c r="F370" s="2"/>
      <c r="G370" s="3">
        <f>F370*E370</f>
        <v>0</v>
      </c>
    </row>
    <row r="371" spans="1:7" s="58" customFormat="1">
      <c r="A371" s="6"/>
      <c r="B371" s="66" t="s">
        <v>192</v>
      </c>
      <c r="C371" s="26"/>
      <c r="D371" s="1"/>
      <c r="E371" s="15"/>
      <c r="F371" s="2"/>
      <c r="G371" s="3">
        <f t="shared" si="27"/>
        <v>0</v>
      </c>
    </row>
    <row r="372" spans="1:7" s="58" customFormat="1">
      <c r="A372" s="6"/>
      <c r="B372" s="25" t="s">
        <v>193</v>
      </c>
      <c r="C372" s="26"/>
      <c r="D372" s="1" t="s">
        <v>1</v>
      </c>
      <c r="E372" s="15">
        <v>5</v>
      </c>
      <c r="F372" s="2"/>
      <c r="G372" s="3">
        <f t="shared" si="27"/>
        <v>0</v>
      </c>
    </row>
    <row r="373" spans="1:7" s="58" customFormat="1">
      <c r="A373" s="6"/>
      <c r="B373" s="25" t="s">
        <v>194</v>
      </c>
      <c r="C373" s="26"/>
      <c r="D373" s="1" t="s">
        <v>1</v>
      </c>
      <c r="E373" s="15">
        <v>3</v>
      </c>
      <c r="F373" s="2"/>
      <c r="G373" s="3">
        <f>F373*E373</f>
        <v>0</v>
      </c>
    </row>
    <row r="374" spans="1:7" s="58" customFormat="1">
      <c r="A374" s="6"/>
      <c r="B374" s="25" t="s">
        <v>195</v>
      </c>
      <c r="C374" s="26"/>
      <c r="D374" s="1" t="s">
        <v>1</v>
      </c>
      <c r="E374" s="15">
        <v>3</v>
      </c>
      <c r="F374" s="2"/>
      <c r="G374" s="3">
        <f>F374*E374</f>
        <v>0</v>
      </c>
    </row>
    <row r="375" spans="1:7" s="58" customFormat="1">
      <c r="A375" s="6"/>
      <c r="B375" s="25" t="s">
        <v>196</v>
      </c>
      <c r="C375" s="26"/>
      <c r="D375" s="1" t="s">
        <v>1</v>
      </c>
      <c r="E375" s="15">
        <v>5</v>
      </c>
      <c r="F375" s="2"/>
      <c r="G375" s="3">
        <f>F375*E375</f>
        <v>0</v>
      </c>
    </row>
    <row r="376" spans="1:7" s="58" customFormat="1">
      <c r="A376" s="6"/>
      <c r="B376" s="25"/>
      <c r="C376" s="26"/>
      <c r="D376" s="1"/>
      <c r="E376" s="15"/>
      <c r="F376" s="2"/>
      <c r="G376" s="3">
        <f t="shared" si="27"/>
        <v>0</v>
      </c>
    </row>
    <row r="377" spans="1:7" s="71" customFormat="1">
      <c r="A377" s="68"/>
      <c r="B377" s="29" t="s">
        <v>197</v>
      </c>
      <c r="C377" s="40"/>
      <c r="D377" s="44"/>
      <c r="E377" s="69"/>
      <c r="F377" s="70"/>
      <c r="G377" s="45">
        <f>SUM(G351:G376)</f>
        <v>0</v>
      </c>
    </row>
    <row r="378" spans="1:7" s="58" customFormat="1">
      <c r="A378" s="6"/>
      <c r="B378" s="25"/>
      <c r="C378" s="26"/>
      <c r="D378" s="1"/>
      <c r="E378" s="15"/>
      <c r="F378" s="2"/>
      <c r="G378" s="3">
        <f t="shared" si="27"/>
        <v>0</v>
      </c>
    </row>
    <row r="379" spans="1:7" s="58" customFormat="1">
      <c r="A379" s="6"/>
      <c r="B379" s="25"/>
      <c r="C379" s="26"/>
      <c r="D379" s="1"/>
      <c r="E379" s="15"/>
      <c r="F379" s="2"/>
      <c r="G379" s="3">
        <f t="shared" si="27"/>
        <v>0</v>
      </c>
    </row>
    <row r="380" spans="1:7" s="58" customFormat="1">
      <c r="A380" s="6"/>
      <c r="B380" s="65" t="s">
        <v>198</v>
      </c>
      <c r="C380" s="26"/>
      <c r="D380" s="1"/>
      <c r="E380" s="15"/>
      <c r="F380" s="2"/>
      <c r="G380" s="3">
        <f t="shared" si="27"/>
        <v>0</v>
      </c>
    </row>
    <row r="381" spans="1:7" s="58" customFormat="1">
      <c r="A381" s="6"/>
      <c r="B381" s="25"/>
      <c r="C381" s="26"/>
      <c r="D381" s="1"/>
      <c r="E381" s="15"/>
      <c r="F381" s="2"/>
      <c r="G381" s="3">
        <f t="shared" si="27"/>
        <v>0</v>
      </c>
    </row>
    <row r="382" spans="1:7" s="58" customFormat="1">
      <c r="A382" s="6"/>
      <c r="B382" s="66" t="s">
        <v>199</v>
      </c>
      <c r="C382" s="26"/>
      <c r="D382" s="1"/>
      <c r="E382" s="15"/>
      <c r="F382" s="2"/>
      <c r="G382" s="3">
        <f t="shared" ref="G382:G387" si="28">F382*E382</f>
        <v>0</v>
      </c>
    </row>
    <row r="383" spans="1:7" s="58" customFormat="1">
      <c r="A383" s="6"/>
      <c r="B383" s="25" t="s">
        <v>117</v>
      </c>
      <c r="C383" s="26"/>
      <c r="D383" s="1"/>
      <c r="E383" s="15"/>
      <c r="F383" s="2"/>
      <c r="G383" s="3">
        <f t="shared" si="28"/>
        <v>0</v>
      </c>
    </row>
    <row r="384" spans="1:7" s="58" customFormat="1">
      <c r="A384" s="6"/>
      <c r="B384" s="25" t="s">
        <v>44</v>
      </c>
      <c r="C384" s="26" t="s">
        <v>2</v>
      </c>
      <c r="D384" s="1" t="s">
        <v>12</v>
      </c>
      <c r="E384" s="15">
        <v>6</v>
      </c>
      <c r="F384" s="2"/>
      <c r="G384" s="3">
        <f t="shared" si="28"/>
        <v>0</v>
      </c>
    </row>
    <row r="385" spans="1:7" s="58" customFormat="1">
      <c r="A385" s="6"/>
      <c r="B385" s="25"/>
      <c r="C385" s="26" t="s">
        <v>3</v>
      </c>
      <c r="D385" s="1" t="s">
        <v>12</v>
      </c>
      <c r="E385" s="15">
        <v>3</v>
      </c>
      <c r="F385" s="2"/>
      <c r="G385" s="3">
        <f t="shared" si="28"/>
        <v>0</v>
      </c>
    </row>
    <row r="386" spans="1:7" s="58" customFormat="1">
      <c r="A386" s="6"/>
      <c r="B386" s="25"/>
      <c r="C386" s="26"/>
      <c r="D386" s="1"/>
      <c r="E386" s="15"/>
      <c r="F386" s="2"/>
      <c r="G386" s="3">
        <f t="shared" si="28"/>
        <v>0</v>
      </c>
    </row>
    <row r="387" spans="1:7" s="58" customFormat="1">
      <c r="A387" s="6"/>
      <c r="B387" s="66" t="s">
        <v>200</v>
      </c>
      <c r="C387" s="26"/>
      <c r="D387" s="1"/>
      <c r="E387" s="15"/>
      <c r="F387" s="2"/>
      <c r="G387" s="3">
        <f t="shared" si="28"/>
        <v>0</v>
      </c>
    </row>
    <row r="388" spans="1:7" s="58" customFormat="1">
      <c r="A388" s="6"/>
      <c r="B388" s="25" t="s">
        <v>118</v>
      </c>
      <c r="C388" s="26"/>
      <c r="D388" s="1"/>
      <c r="E388" s="15"/>
      <c r="F388" s="2"/>
      <c r="G388" s="3"/>
    </row>
    <row r="389" spans="1:7" s="58" customFormat="1">
      <c r="A389" s="6"/>
      <c r="B389" s="25" t="s">
        <v>119</v>
      </c>
      <c r="C389" s="26" t="s">
        <v>3</v>
      </c>
      <c r="D389" s="1" t="s">
        <v>12</v>
      </c>
      <c r="E389" s="15">
        <v>3</v>
      </c>
      <c r="F389" s="2"/>
      <c r="G389" s="3">
        <f t="shared" ref="G389:G396" si="29">F389*E389</f>
        <v>0</v>
      </c>
    </row>
    <row r="390" spans="1:7" s="58" customFormat="1">
      <c r="A390" s="6"/>
      <c r="B390" s="25"/>
      <c r="C390" s="26"/>
      <c r="D390" s="1"/>
      <c r="E390" s="15"/>
      <c r="F390" s="2"/>
      <c r="G390" s="3">
        <f t="shared" si="29"/>
        <v>0</v>
      </c>
    </row>
    <row r="391" spans="1:7" s="58" customFormat="1">
      <c r="A391" s="6"/>
      <c r="B391" s="25" t="s">
        <v>120</v>
      </c>
      <c r="C391" s="26" t="s">
        <v>3</v>
      </c>
      <c r="D391" s="1" t="s">
        <v>1</v>
      </c>
      <c r="E391" s="15">
        <v>1</v>
      </c>
      <c r="F391" s="2"/>
      <c r="G391" s="3">
        <f t="shared" si="29"/>
        <v>0</v>
      </c>
    </row>
    <row r="392" spans="1:7" s="58" customFormat="1">
      <c r="A392" s="6"/>
      <c r="B392" s="25"/>
      <c r="C392" s="26"/>
      <c r="D392" s="1"/>
      <c r="E392" s="15"/>
      <c r="F392" s="2"/>
      <c r="G392" s="3">
        <f t="shared" si="29"/>
        <v>0</v>
      </c>
    </row>
    <row r="393" spans="1:7" s="58" customFormat="1">
      <c r="A393" s="6"/>
      <c r="B393" s="66" t="s">
        <v>202</v>
      </c>
      <c r="C393" s="26"/>
      <c r="D393" s="1"/>
      <c r="E393" s="15"/>
      <c r="F393" s="2"/>
      <c r="G393" s="3">
        <f>F393*E393</f>
        <v>0</v>
      </c>
    </row>
    <row r="394" spans="1:7" s="58" customFormat="1">
      <c r="A394" s="6"/>
      <c r="B394" s="25" t="s">
        <v>201</v>
      </c>
      <c r="C394" s="26"/>
      <c r="D394" s="1"/>
      <c r="E394" s="15"/>
      <c r="F394" s="2"/>
      <c r="G394" s="3">
        <f>F394*E394</f>
        <v>0</v>
      </c>
    </row>
    <row r="395" spans="1:7" s="58" customFormat="1">
      <c r="A395" s="6"/>
      <c r="B395" s="25" t="s">
        <v>44</v>
      </c>
      <c r="C395" s="26" t="s">
        <v>3</v>
      </c>
      <c r="D395" s="1" t="s">
        <v>12</v>
      </c>
      <c r="E395" s="15">
        <v>12</v>
      </c>
      <c r="F395" s="2"/>
      <c r="G395" s="3">
        <f>F395*E395</f>
        <v>0</v>
      </c>
    </row>
    <row r="396" spans="1:7" s="58" customFormat="1">
      <c r="A396" s="6"/>
      <c r="B396" s="25"/>
      <c r="C396" s="26"/>
      <c r="D396" s="1"/>
      <c r="E396" s="15"/>
      <c r="F396" s="2"/>
      <c r="G396" s="3">
        <f t="shared" si="29"/>
        <v>0</v>
      </c>
    </row>
    <row r="397" spans="1:7" s="71" customFormat="1">
      <c r="A397" s="68"/>
      <c r="B397" s="29" t="s">
        <v>203</v>
      </c>
      <c r="C397" s="40"/>
      <c r="D397" s="44"/>
      <c r="E397" s="69"/>
      <c r="F397" s="70"/>
      <c r="G397" s="45">
        <f>SUM(G380:G396)</f>
        <v>0</v>
      </c>
    </row>
    <row r="398" spans="1:7" s="58" customFormat="1">
      <c r="A398" s="6"/>
      <c r="B398" s="25"/>
      <c r="C398" s="26"/>
      <c r="D398" s="1"/>
      <c r="E398" s="15"/>
      <c r="F398" s="2"/>
      <c r="G398" s="3"/>
    </row>
    <row r="399" spans="1:7" s="71" customFormat="1" ht="20" customHeight="1">
      <c r="A399" s="68"/>
      <c r="B399" s="72" t="s">
        <v>227</v>
      </c>
      <c r="C399" s="47"/>
      <c r="D399" s="51"/>
      <c r="E399" s="73"/>
      <c r="F399" s="74"/>
      <c r="G399" s="52">
        <f>+G397+G377+G341+G323+G312+G306</f>
        <v>0</v>
      </c>
    </row>
    <row r="400" spans="1:7" s="58" customFormat="1">
      <c r="A400" s="6"/>
      <c r="B400" s="25"/>
      <c r="C400" s="26"/>
      <c r="D400" s="1"/>
      <c r="E400" s="15"/>
      <c r="F400" s="2"/>
      <c r="G400" s="3">
        <f>F400*E400</f>
        <v>0</v>
      </c>
    </row>
    <row r="401" spans="1:7" s="58" customFormat="1">
      <c r="A401" s="6"/>
      <c r="B401" s="25"/>
      <c r="C401" s="26"/>
      <c r="D401" s="1"/>
      <c r="E401" s="15"/>
      <c r="F401" s="2"/>
      <c r="G401" s="3"/>
    </row>
    <row r="402" spans="1:7" s="58" customFormat="1">
      <c r="A402" s="6"/>
      <c r="B402" s="25"/>
      <c r="C402" s="26"/>
      <c r="D402" s="1"/>
      <c r="E402" s="15"/>
      <c r="F402" s="2"/>
      <c r="G402" s="3"/>
    </row>
    <row r="403" spans="1:7" s="58" customFormat="1">
      <c r="A403" s="6"/>
      <c r="B403" s="25"/>
      <c r="C403" s="26"/>
      <c r="D403" s="1"/>
      <c r="E403" s="15"/>
      <c r="F403" s="2"/>
      <c r="G403" s="3"/>
    </row>
    <row r="404" spans="1:7" s="58" customFormat="1">
      <c r="A404" s="6"/>
      <c r="B404" s="25"/>
      <c r="C404" s="26"/>
      <c r="D404" s="1"/>
      <c r="E404" s="15"/>
      <c r="F404" s="2"/>
      <c r="G404" s="3"/>
    </row>
    <row r="405" spans="1:7" s="58" customFormat="1">
      <c r="A405" s="6"/>
      <c r="B405" s="25"/>
      <c r="C405" s="26"/>
      <c r="D405" s="1"/>
      <c r="E405" s="15"/>
      <c r="F405" s="2"/>
      <c r="G405" s="3"/>
    </row>
    <row r="406" spans="1:7" s="58" customFormat="1">
      <c r="A406" s="6"/>
      <c r="B406" s="54"/>
      <c r="C406" s="55"/>
      <c r="D406" s="56"/>
      <c r="E406" s="57"/>
      <c r="F406" s="59"/>
      <c r="G406" s="60"/>
    </row>
    <row r="407" spans="1:7" s="58" customFormat="1">
      <c r="A407" s="6"/>
      <c r="B407" s="33"/>
      <c r="C407" s="84"/>
      <c r="D407" s="85"/>
      <c r="E407" s="86"/>
      <c r="F407" s="87"/>
      <c r="G407" s="88">
        <f>F407*E407</f>
        <v>0</v>
      </c>
    </row>
    <row r="408" spans="1:7" s="58" customFormat="1">
      <c r="A408" s="6"/>
      <c r="B408" s="27" t="s">
        <v>204</v>
      </c>
      <c r="C408" s="26"/>
      <c r="D408" s="1"/>
      <c r="E408" s="15"/>
      <c r="F408" s="2"/>
      <c r="G408" s="3">
        <f t="shared" ref="G408:G462" si="30">F408*E408</f>
        <v>0</v>
      </c>
    </row>
    <row r="409" spans="1:7" s="58" customFormat="1">
      <c r="A409" s="6"/>
      <c r="B409" s="25"/>
      <c r="C409" s="26"/>
      <c r="D409" s="1"/>
      <c r="E409" s="15"/>
      <c r="F409" s="2"/>
      <c r="G409" s="3">
        <f t="shared" si="30"/>
        <v>0</v>
      </c>
    </row>
    <row r="410" spans="1:7" s="58" customFormat="1">
      <c r="A410" s="6"/>
      <c r="B410" s="65" t="s">
        <v>205</v>
      </c>
      <c r="C410" s="26"/>
      <c r="D410" s="1"/>
      <c r="E410" s="15"/>
      <c r="F410" s="2"/>
      <c r="G410" s="3">
        <f t="shared" si="30"/>
        <v>0</v>
      </c>
    </row>
    <row r="411" spans="1:7" s="58" customFormat="1">
      <c r="A411" s="6"/>
      <c r="B411" s="25"/>
      <c r="C411" s="26"/>
      <c r="D411" s="1"/>
      <c r="E411" s="15"/>
      <c r="F411" s="2"/>
      <c r="G411" s="3">
        <f t="shared" si="30"/>
        <v>0</v>
      </c>
    </row>
    <row r="412" spans="1:7" s="58" customFormat="1">
      <c r="A412" s="6"/>
      <c r="B412" s="66" t="s">
        <v>206</v>
      </c>
      <c r="C412" s="26"/>
      <c r="D412" s="1"/>
      <c r="E412" s="15"/>
      <c r="F412" s="2"/>
      <c r="G412" s="3">
        <f t="shared" si="30"/>
        <v>0</v>
      </c>
    </row>
    <row r="413" spans="1:7" s="58" customFormat="1">
      <c r="A413" s="6"/>
      <c r="B413" s="25" t="s">
        <v>208</v>
      </c>
      <c r="C413" s="26"/>
      <c r="D413" s="1" t="s">
        <v>21</v>
      </c>
      <c r="E413" s="15">
        <v>1</v>
      </c>
      <c r="F413" s="2"/>
      <c r="G413" s="3">
        <f>F413*E413</f>
        <v>0</v>
      </c>
    </row>
    <row r="414" spans="1:7" s="58" customFormat="1">
      <c r="A414" s="6"/>
      <c r="B414" s="25" t="s">
        <v>209</v>
      </c>
      <c r="C414" s="26"/>
      <c r="D414" s="1" t="s">
        <v>21</v>
      </c>
      <c r="E414" s="15">
        <v>1</v>
      </c>
      <c r="F414" s="2"/>
      <c r="G414" s="3">
        <f>F414*E414</f>
        <v>0</v>
      </c>
    </row>
    <row r="415" spans="1:7" s="58" customFormat="1">
      <c r="A415" s="6"/>
      <c r="B415" s="25" t="s">
        <v>207</v>
      </c>
      <c r="C415" s="26"/>
      <c r="D415" s="1" t="s">
        <v>21</v>
      </c>
      <c r="E415" s="15">
        <v>1</v>
      </c>
      <c r="F415" s="2"/>
      <c r="G415" s="3">
        <f t="shared" si="30"/>
        <v>0</v>
      </c>
    </row>
    <row r="416" spans="1:7" s="58" customFormat="1">
      <c r="A416" s="6"/>
      <c r="B416" s="25"/>
      <c r="C416" s="26"/>
      <c r="D416" s="1"/>
      <c r="E416" s="15"/>
      <c r="F416" s="2"/>
      <c r="G416" s="3">
        <f>F416*E416</f>
        <v>0</v>
      </c>
    </row>
    <row r="417" spans="1:7" s="58" customFormat="1">
      <c r="A417" s="6"/>
      <c r="B417" s="66" t="s">
        <v>212</v>
      </c>
      <c r="C417" s="26"/>
      <c r="D417" s="1"/>
      <c r="E417" s="15"/>
      <c r="F417" s="2"/>
      <c r="G417" s="3">
        <f>F417*E417</f>
        <v>0</v>
      </c>
    </row>
    <row r="418" spans="1:7" s="58" customFormat="1">
      <c r="A418" s="6"/>
      <c r="B418" s="25" t="s">
        <v>210</v>
      </c>
      <c r="C418" s="26"/>
      <c r="D418" s="1" t="s">
        <v>21</v>
      </c>
      <c r="E418" s="15">
        <v>2</v>
      </c>
      <c r="F418" s="2"/>
      <c r="G418" s="3">
        <f>F418*E418</f>
        <v>0</v>
      </c>
    </row>
    <row r="419" spans="1:7" s="58" customFormat="1">
      <c r="A419" s="6"/>
      <c r="B419" s="25" t="s">
        <v>110</v>
      </c>
      <c r="C419" s="26"/>
      <c r="D419" s="1" t="s">
        <v>1</v>
      </c>
      <c r="E419" s="15">
        <v>2</v>
      </c>
      <c r="F419" s="2"/>
      <c r="G419" s="3">
        <f>F419*E419</f>
        <v>0</v>
      </c>
    </row>
    <row r="420" spans="1:7" s="58" customFormat="1">
      <c r="A420" s="6"/>
      <c r="B420" s="25" t="s">
        <v>211</v>
      </c>
      <c r="C420" s="26"/>
      <c r="D420" s="1" t="s">
        <v>21</v>
      </c>
      <c r="E420" s="15">
        <v>2</v>
      </c>
      <c r="F420" s="2"/>
      <c r="G420" s="3">
        <f>F420*E420</f>
        <v>0</v>
      </c>
    </row>
    <row r="421" spans="1:7" s="58" customFormat="1">
      <c r="A421" s="6"/>
      <c r="B421" s="25"/>
      <c r="C421" s="26"/>
      <c r="D421" s="1"/>
      <c r="E421" s="15"/>
      <c r="F421" s="2"/>
      <c r="G421" s="3">
        <f t="shared" si="30"/>
        <v>0</v>
      </c>
    </row>
    <row r="422" spans="1:7" s="58" customFormat="1">
      <c r="A422" s="6"/>
      <c r="B422" s="66" t="s">
        <v>215</v>
      </c>
      <c r="C422" s="26"/>
      <c r="D422" s="1"/>
      <c r="E422" s="15"/>
      <c r="F422" s="2"/>
      <c r="G422" s="3">
        <f t="shared" si="30"/>
        <v>0</v>
      </c>
    </row>
    <row r="423" spans="1:7" s="58" customFormat="1">
      <c r="A423" s="6"/>
      <c r="B423" s="25" t="s">
        <v>216</v>
      </c>
      <c r="C423" s="26"/>
      <c r="D423" s="1" t="s">
        <v>1</v>
      </c>
      <c r="E423" s="15">
        <v>2</v>
      </c>
      <c r="F423" s="2"/>
      <c r="G423" s="3">
        <f t="shared" si="30"/>
        <v>0</v>
      </c>
    </row>
    <row r="424" spans="1:7" s="58" customFormat="1">
      <c r="A424" s="6"/>
      <c r="B424" s="25" t="s">
        <v>213</v>
      </c>
      <c r="C424" s="26"/>
      <c r="D424" s="1" t="s">
        <v>12</v>
      </c>
      <c r="E424" s="15">
        <v>8</v>
      </c>
      <c r="F424" s="2"/>
      <c r="G424" s="3">
        <f t="shared" si="30"/>
        <v>0</v>
      </c>
    </row>
    <row r="425" spans="1:7" s="58" customFormat="1">
      <c r="A425" s="6"/>
      <c r="B425" s="25" t="s">
        <v>79</v>
      </c>
      <c r="C425" s="26" t="s">
        <v>80</v>
      </c>
      <c r="D425" s="1" t="s">
        <v>12</v>
      </c>
      <c r="E425" s="15">
        <v>6</v>
      </c>
      <c r="F425" s="2"/>
      <c r="G425" s="3">
        <f t="shared" si="30"/>
        <v>0</v>
      </c>
    </row>
    <row r="426" spans="1:7" s="58" customFormat="1">
      <c r="A426" s="6"/>
      <c r="B426" s="25" t="s">
        <v>214</v>
      </c>
      <c r="C426" s="26" t="s">
        <v>7</v>
      </c>
      <c r="D426" s="1" t="s">
        <v>12</v>
      </c>
      <c r="E426" s="15">
        <v>6</v>
      </c>
      <c r="F426" s="2"/>
      <c r="G426" s="3">
        <f t="shared" si="30"/>
        <v>0</v>
      </c>
    </row>
    <row r="427" spans="1:7" s="58" customFormat="1">
      <c r="A427" s="6"/>
      <c r="B427" s="25"/>
      <c r="C427" s="26"/>
      <c r="D427" s="1"/>
      <c r="E427" s="15"/>
      <c r="F427" s="2"/>
      <c r="G427" s="3">
        <f>F427*E427</f>
        <v>0</v>
      </c>
    </row>
    <row r="428" spans="1:7" s="58" customFormat="1">
      <c r="A428" s="6"/>
      <c r="B428" s="66" t="s">
        <v>220</v>
      </c>
      <c r="C428" s="26"/>
      <c r="D428" s="1"/>
      <c r="E428" s="15"/>
      <c r="F428" s="2"/>
      <c r="G428" s="3">
        <f t="shared" si="30"/>
        <v>0</v>
      </c>
    </row>
    <row r="429" spans="1:7" s="58" customFormat="1">
      <c r="A429" s="6"/>
      <c r="B429" s="25" t="s">
        <v>217</v>
      </c>
      <c r="C429" s="26"/>
      <c r="D429" s="1" t="s">
        <v>1</v>
      </c>
      <c r="E429" s="15">
        <v>2</v>
      </c>
      <c r="F429" s="2"/>
      <c r="G429" s="3">
        <f t="shared" si="30"/>
        <v>0</v>
      </c>
    </row>
    <row r="430" spans="1:7" s="58" customFormat="1">
      <c r="A430" s="6"/>
      <c r="B430" s="25" t="s">
        <v>221</v>
      </c>
      <c r="C430" s="26"/>
      <c r="D430" s="1" t="s">
        <v>1</v>
      </c>
      <c r="E430" s="15">
        <v>2</v>
      </c>
      <c r="F430" s="2"/>
      <c r="G430" s="3">
        <f>F430*E430</f>
        <v>0</v>
      </c>
    </row>
    <row r="431" spans="1:7" s="58" customFormat="1">
      <c r="A431" s="6"/>
      <c r="B431" s="25" t="s">
        <v>218</v>
      </c>
      <c r="C431" s="26"/>
      <c r="D431" s="1" t="s">
        <v>21</v>
      </c>
      <c r="E431" s="15">
        <v>4</v>
      </c>
      <c r="F431" s="2"/>
      <c r="G431" s="3">
        <f t="shared" si="30"/>
        <v>0</v>
      </c>
    </row>
    <row r="432" spans="1:7" s="58" customFormat="1">
      <c r="A432" s="6"/>
      <c r="B432" s="25" t="s">
        <v>219</v>
      </c>
      <c r="C432" s="26" t="s">
        <v>7</v>
      </c>
      <c r="D432" s="1" t="s">
        <v>12</v>
      </c>
      <c r="E432" s="15">
        <v>3</v>
      </c>
      <c r="F432" s="2"/>
      <c r="G432" s="3">
        <f t="shared" si="30"/>
        <v>0</v>
      </c>
    </row>
    <row r="433" spans="1:7" s="58" customFormat="1">
      <c r="A433" s="6"/>
      <c r="B433" s="25"/>
      <c r="C433" s="26"/>
      <c r="D433" s="1"/>
      <c r="E433" s="15"/>
      <c r="F433" s="2"/>
      <c r="G433" s="3">
        <f t="shared" si="30"/>
        <v>0</v>
      </c>
    </row>
    <row r="434" spans="1:7" s="58" customFormat="1">
      <c r="A434" s="6"/>
      <c r="B434" s="66" t="s">
        <v>222</v>
      </c>
      <c r="C434" s="26"/>
      <c r="D434" s="1"/>
      <c r="E434" s="15"/>
      <c r="F434" s="2"/>
      <c r="G434" s="3">
        <f t="shared" si="30"/>
        <v>0</v>
      </c>
    </row>
    <row r="435" spans="1:7" s="58" customFormat="1">
      <c r="A435" s="6"/>
      <c r="B435" s="25" t="s">
        <v>193</v>
      </c>
      <c r="C435" s="26"/>
      <c r="D435" s="1" t="s">
        <v>1</v>
      </c>
      <c r="E435" s="15">
        <v>4</v>
      </c>
      <c r="F435" s="2"/>
      <c r="G435" s="3">
        <f t="shared" si="30"/>
        <v>0</v>
      </c>
    </row>
    <row r="436" spans="1:7" s="58" customFormat="1">
      <c r="A436" s="6"/>
      <c r="B436" s="25" t="s">
        <v>194</v>
      </c>
      <c r="C436" s="26"/>
      <c r="D436" s="1" t="s">
        <v>1</v>
      </c>
      <c r="E436" s="15">
        <v>2</v>
      </c>
      <c r="F436" s="2"/>
      <c r="G436" s="3">
        <f t="shared" si="30"/>
        <v>0</v>
      </c>
    </row>
    <row r="437" spans="1:7" s="58" customFormat="1">
      <c r="A437" s="6"/>
      <c r="B437" s="25" t="s">
        <v>195</v>
      </c>
      <c r="C437" s="26"/>
      <c r="D437" s="1" t="s">
        <v>1</v>
      </c>
      <c r="E437" s="15">
        <v>2</v>
      </c>
      <c r="F437" s="2"/>
      <c r="G437" s="3">
        <f t="shared" si="30"/>
        <v>0</v>
      </c>
    </row>
    <row r="438" spans="1:7" s="58" customFormat="1">
      <c r="A438" s="6"/>
      <c r="B438" s="25" t="s">
        <v>196</v>
      </c>
      <c r="C438" s="26"/>
      <c r="D438" s="1" t="s">
        <v>1</v>
      </c>
      <c r="E438" s="15">
        <v>4</v>
      </c>
      <c r="F438" s="2"/>
      <c r="G438" s="3">
        <f t="shared" si="30"/>
        <v>0</v>
      </c>
    </row>
    <row r="439" spans="1:7" s="58" customFormat="1">
      <c r="A439" s="6"/>
      <c r="B439" s="25"/>
      <c r="C439" s="26"/>
      <c r="D439" s="1"/>
      <c r="E439" s="15"/>
      <c r="F439" s="2"/>
      <c r="G439" s="3">
        <f t="shared" si="30"/>
        <v>0</v>
      </c>
    </row>
    <row r="440" spans="1:7" s="71" customFormat="1">
      <c r="A440" s="68"/>
      <c r="B440" s="29" t="s">
        <v>223</v>
      </c>
      <c r="C440" s="40"/>
      <c r="D440" s="44"/>
      <c r="E440" s="69"/>
      <c r="F440" s="70"/>
      <c r="G440" s="45">
        <f>SUM(G410:G439)</f>
        <v>0</v>
      </c>
    </row>
    <row r="441" spans="1:7" s="58" customFormat="1">
      <c r="A441" s="6"/>
      <c r="B441" s="25"/>
      <c r="C441" s="26"/>
      <c r="D441" s="1"/>
      <c r="E441" s="15"/>
      <c r="F441" s="2"/>
      <c r="G441" s="3"/>
    </row>
    <row r="442" spans="1:7" s="71" customFormat="1" ht="20" customHeight="1">
      <c r="A442" s="68"/>
      <c r="B442" s="72" t="s">
        <v>228</v>
      </c>
      <c r="C442" s="47"/>
      <c r="D442" s="51"/>
      <c r="E442" s="73"/>
      <c r="F442" s="74"/>
      <c r="G442" s="52">
        <f>+G440</f>
        <v>0</v>
      </c>
    </row>
    <row r="443" spans="1:7" s="58" customFormat="1">
      <c r="A443" s="6"/>
      <c r="B443" s="25"/>
      <c r="C443" s="26"/>
      <c r="D443" s="1"/>
      <c r="E443" s="15"/>
      <c r="F443" s="2"/>
      <c r="G443" s="3">
        <f t="shared" si="30"/>
        <v>0</v>
      </c>
    </row>
    <row r="444" spans="1:7" s="58" customFormat="1">
      <c r="A444" s="6"/>
      <c r="B444" s="25"/>
      <c r="C444" s="26"/>
      <c r="D444" s="1"/>
      <c r="E444" s="15"/>
      <c r="F444" s="2"/>
      <c r="G444" s="3">
        <f t="shared" si="30"/>
        <v>0</v>
      </c>
    </row>
    <row r="445" spans="1:7" s="58" customFormat="1">
      <c r="A445" s="6"/>
      <c r="B445" s="27" t="s">
        <v>224</v>
      </c>
      <c r="C445" s="26"/>
      <c r="D445" s="1"/>
      <c r="E445" s="15"/>
      <c r="F445" s="2"/>
      <c r="G445" s="3">
        <f>F445*E445</f>
        <v>0</v>
      </c>
    </row>
    <row r="446" spans="1:7" s="58" customFormat="1">
      <c r="A446" s="6"/>
      <c r="B446" s="25"/>
      <c r="C446" s="26"/>
      <c r="D446" s="1"/>
      <c r="E446" s="15"/>
      <c r="F446" s="2"/>
      <c r="G446" s="3">
        <f t="shared" si="30"/>
        <v>0</v>
      </c>
    </row>
    <row r="447" spans="1:7" s="58" customFormat="1">
      <c r="A447" s="6"/>
      <c r="B447" s="25" t="s">
        <v>225</v>
      </c>
      <c r="C447" s="26"/>
      <c r="D447" s="1" t="s">
        <v>21</v>
      </c>
      <c r="E447" s="15">
        <v>1</v>
      </c>
      <c r="F447" s="2"/>
      <c r="G447" s="3">
        <f t="shared" si="30"/>
        <v>0</v>
      </c>
    </row>
    <row r="448" spans="1:7" s="58" customFormat="1">
      <c r="A448" s="6"/>
      <c r="B448" s="25"/>
      <c r="C448" s="26"/>
      <c r="D448" s="1"/>
      <c r="E448" s="15"/>
      <c r="F448" s="2"/>
      <c r="G448" s="3">
        <f>F448*E448</f>
        <v>0</v>
      </c>
    </row>
    <row r="449" spans="1:7" s="71" customFormat="1" ht="20" customHeight="1">
      <c r="A449" s="68"/>
      <c r="B449" s="72" t="s">
        <v>226</v>
      </c>
      <c r="C449" s="47"/>
      <c r="D449" s="51"/>
      <c r="E449" s="73"/>
      <c r="F449" s="74"/>
      <c r="G449" s="52">
        <f>+G447</f>
        <v>0</v>
      </c>
    </row>
    <row r="450" spans="1:7" s="58" customFormat="1">
      <c r="A450" s="6"/>
      <c r="B450" s="25"/>
      <c r="C450" s="26"/>
      <c r="D450" s="1"/>
      <c r="E450" s="15"/>
      <c r="F450" s="2"/>
      <c r="G450" s="3">
        <f t="shared" si="30"/>
        <v>0</v>
      </c>
    </row>
    <row r="451" spans="1:7" s="58" customFormat="1">
      <c r="A451" s="6"/>
      <c r="B451" s="25"/>
      <c r="C451" s="26"/>
      <c r="D451" s="1"/>
      <c r="E451" s="15"/>
      <c r="F451" s="2"/>
      <c r="G451" s="3">
        <f t="shared" ref="G451:G456" si="31">F451*E451</f>
        <v>0</v>
      </c>
    </row>
    <row r="452" spans="1:7" s="58" customFormat="1">
      <c r="A452" s="6"/>
      <c r="B452" s="25"/>
      <c r="C452" s="26"/>
      <c r="D452" s="1"/>
      <c r="E452" s="15"/>
      <c r="F452" s="2"/>
      <c r="G452" s="3">
        <f t="shared" si="31"/>
        <v>0</v>
      </c>
    </row>
    <row r="453" spans="1:7" s="58" customFormat="1">
      <c r="A453" s="6"/>
      <c r="B453" s="25"/>
      <c r="C453" s="26"/>
      <c r="D453" s="1"/>
      <c r="E453" s="15"/>
      <c r="F453" s="2"/>
      <c r="G453" s="3">
        <f t="shared" si="31"/>
        <v>0</v>
      </c>
    </row>
    <row r="454" spans="1:7" s="58" customFormat="1">
      <c r="A454" s="6"/>
      <c r="B454" s="25"/>
      <c r="C454" s="26"/>
      <c r="D454" s="1"/>
      <c r="E454" s="15"/>
      <c r="F454" s="2"/>
      <c r="G454" s="3">
        <f t="shared" si="31"/>
        <v>0</v>
      </c>
    </row>
    <row r="455" spans="1:7" s="58" customFormat="1">
      <c r="A455" s="6"/>
      <c r="B455" s="25"/>
      <c r="C455" s="26"/>
      <c r="D455" s="1"/>
      <c r="E455" s="15"/>
      <c r="F455" s="2"/>
      <c r="G455" s="3">
        <f t="shared" si="31"/>
        <v>0</v>
      </c>
    </row>
    <row r="456" spans="1:7" s="58" customFormat="1">
      <c r="A456" s="6"/>
      <c r="B456" s="25"/>
      <c r="C456" s="26"/>
      <c r="D456" s="1"/>
      <c r="E456" s="15"/>
      <c r="F456" s="2"/>
      <c r="G456" s="3">
        <f t="shared" si="31"/>
        <v>0</v>
      </c>
    </row>
    <row r="457" spans="1:7" s="58" customFormat="1">
      <c r="A457" s="6"/>
      <c r="B457" s="25"/>
      <c r="C457" s="26"/>
      <c r="D457" s="1"/>
      <c r="E457" s="15"/>
      <c r="F457" s="2"/>
      <c r="G457" s="3">
        <f t="shared" si="30"/>
        <v>0</v>
      </c>
    </row>
    <row r="458" spans="1:7" s="58" customFormat="1">
      <c r="A458" s="6"/>
      <c r="B458" s="25"/>
      <c r="C458" s="26"/>
      <c r="D458" s="1"/>
      <c r="E458" s="15"/>
      <c r="F458" s="2"/>
      <c r="G458" s="3">
        <f t="shared" si="30"/>
        <v>0</v>
      </c>
    </row>
    <row r="459" spans="1:7" s="58" customFormat="1">
      <c r="A459" s="6"/>
      <c r="B459" s="25"/>
      <c r="C459" s="26"/>
      <c r="D459" s="1"/>
      <c r="E459" s="15"/>
      <c r="F459" s="2"/>
      <c r="G459" s="3">
        <f t="shared" si="30"/>
        <v>0</v>
      </c>
    </row>
    <row r="460" spans="1:7" s="58" customFormat="1">
      <c r="A460" s="6"/>
      <c r="B460" s="25"/>
      <c r="C460" s="26"/>
      <c r="D460" s="1"/>
      <c r="E460" s="15"/>
      <c r="F460" s="2"/>
      <c r="G460" s="3">
        <f t="shared" si="30"/>
        <v>0</v>
      </c>
    </row>
    <row r="461" spans="1:7" s="58" customFormat="1">
      <c r="A461" s="6"/>
      <c r="B461" s="25"/>
      <c r="C461" s="26"/>
      <c r="D461" s="1"/>
      <c r="E461" s="15"/>
      <c r="F461" s="2"/>
      <c r="G461" s="3">
        <f t="shared" si="30"/>
        <v>0</v>
      </c>
    </row>
    <row r="462" spans="1:7" s="58" customFormat="1">
      <c r="A462" s="6"/>
      <c r="B462" s="25"/>
      <c r="C462" s="26"/>
      <c r="D462" s="1"/>
      <c r="E462" s="15"/>
      <c r="F462" s="2"/>
      <c r="G462" s="3">
        <f t="shared" si="30"/>
        <v>0</v>
      </c>
    </row>
    <row r="463" spans="1:7">
      <c r="A463" s="6"/>
      <c r="B463" s="54"/>
      <c r="C463" s="55"/>
      <c r="D463" s="56"/>
      <c r="E463" s="57"/>
      <c r="F463" s="59"/>
      <c r="G463" s="60">
        <f>F463*E463</f>
        <v>0</v>
      </c>
    </row>
    <row r="464" spans="1:7" ht="25" customHeight="1">
      <c r="A464" s="6"/>
      <c r="B464" s="30" t="s">
        <v>14</v>
      </c>
      <c r="C464" s="31"/>
      <c r="D464" s="31"/>
      <c r="E464" s="31"/>
      <c r="F464" s="31"/>
      <c r="G464" s="32" t="s">
        <v>10</v>
      </c>
    </row>
    <row r="465" spans="1:7">
      <c r="A465" s="6"/>
      <c r="B465" s="33"/>
      <c r="C465" s="34"/>
      <c r="D465" s="35"/>
      <c r="E465" s="36"/>
      <c r="F465" s="37">
        <f>IF(E465&lt;&gt;0,ROUND(Q465*Coeff_vente,0),0)</f>
        <v>0</v>
      </c>
      <c r="G465" s="3">
        <f>F465*E465</f>
        <v>0</v>
      </c>
    </row>
    <row r="466" spans="1:7" ht="15">
      <c r="A466" s="6"/>
      <c r="B466" s="101" t="str">
        <f>+B5</f>
        <v>ANNEXE DU CAP DE RANGUEIL</v>
      </c>
      <c r="C466" s="102"/>
      <c r="D466" s="102"/>
      <c r="E466" s="102"/>
      <c r="F466" s="103"/>
      <c r="G466" s="3">
        <f>F466*E466</f>
        <v>0</v>
      </c>
    </row>
    <row r="467" spans="1:7" ht="15">
      <c r="A467" s="6"/>
      <c r="B467" s="101" t="str">
        <f>+B6</f>
        <v>TOULOUSE</v>
      </c>
      <c r="C467" s="102"/>
      <c r="D467" s="102"/>
      <c r="E467" s="102"/>
      <c r="F467" s="103"/>
      <c r="G467" s="3"/>
    </row>
    <row r="468" spans="1:7">
      <c r="A468" s="6"/>
      <c r="B468" s="25"/>
      <c r="C468" s="14"/>
      <c r="D468" s="24"/>
      <c r="E468" s="9"/>
      <c r="F468" s="38">
        <f>IF(E468&lt;&gt;0,ROUND(Q468*Coeff_vente,0),0)</f>
        <v>0</v>
      </c>
      <c r="G468" s="3">
        <f>F468*E468</f>
        <v>0</v>
      </c>
    </row>
    <row r="469" spans="1:7">
      <c r="A469" s="6"/>
      <c r="B469" s="98" t="str">
        <f>+B8</f>
        <v>LOT 09 CHAUFFAGE VENTILATION PLOMBERIE</v>
      </c>
      <c r="C469" s="99"/>
      <c r="D469" s="99"/>
      <c r="E469" s="99"/>
      <c r="F469" s="100"/>
      <c r="G469" s="3">
        <f>F469*E469</f>
        <v>0</v>
      </c>
    </row>
    <row r="470" spans="1:7" ht="12.75" customHeight="1">
      <c r="A470" s="6"/>
      <c r="B470" s="62"/>
      <c r="C470" s="63"/>
      <c r="D470" s="63"/>
      <c r="E470" s="63"/>
      <c r="F470" s="64"/>
      <c r="G470" s="3"/>
    </row>
    <row r="471" spans="1:7" ht="12.75" customHeight="1">
      <c r="A471" s="6"/>
      <c r="B471" s="27" t="str">
        <f>+B10</f>
        <v>6. INSTALLATIONS DE VENTILATION</v>
      </c>
      <c r="C471" s="14"/>
      <c r="D471" s="24"/>
      <c r="E471" s="9"/>
      <c r="F471" s="38">
        <f>IF(E471&lt;&gt;0,ROUND(Q471*Coeff_vente,0),0)</f>
        <v>0</v>
      </c>
      <c r="G471" s="3">
        <f>F471*E471</f>
        <v>0</v>
      </c>
    </row>
    <row r="472" spans="1:7" ht="6" customHeight="1">
      <c r="A472" s="6"/>
      <c r="B472" s="25"/>
      <c r="C472" s="14"/>
      <c r="D472" s="24"/>
      <c r="E472" s="9"/>
      <c r="F472" s="38">
        <f>IF(E472&lt;&gt;0,ROUND(Q472*Coeff_vente,0),0)</f>
        <v>0</v>
      </c>
      <c r="G472" s="3">
        <f>F472*E472</f>
        <v>0</v>
      </c>
    </row>
    <row r="473" spans="1:7" ht="12.75" customHeight="1">
      <c r="A473" s="6"/>
      <c r="B473" s="25" t="str">
        <f>+B12</f>
        <v>6.2. VENTILATION GENERALE DOUBLE FLUX</v>
      </c>
      <c r="C473" s="14"/>
      <c r="D473" s="24"/>
      <c r="E473" s="9"/>
      <c r="F473" s="39"/>
      <c r="G473" s="3">
        <f>+G113</f>
        <v>0</v>
      </c>
    </row>
    <row r="474" spans="1:7" ht="12.75" customHeight="1">
      <c r="A474" s="6"/>
      <c r="B474" s="25" t="str">
        <f>+B121</f>
        <v>6.3. VENTILATION LOGES REAMENAGEES</v>
      </c>
      <c r="C474" s="14"/>
      <c r="D474" s="24"/>
      <c r="E474" s="9"/>
      <c r="F474" s="38">
        <f>IF(E474&lt;&gt;0,ROUND(Q474*Coeff_vente,0),0)</f>
        <v>0</v>
      </c>
      <c r="G474" s="3">
        <f>+G151</f>
        <v>0</v>
      </c>
    </row>
    <row r="475" spans="1:7" ht="6" customHeight="1">
      <c r="A475" s="6"/>
      <c r="B475" s="25"/>
      <c r="C475" s="14"/>
      <c r="D475" s="24"/>
      <c r="E475" s="9"/>
      <c r="F475" s="38">
        <f>IF(E475&lt;&gt;0,ROUND(Q475*Coeff_vente,0),0)</f>
        <v>0</v>
      </c>
      <c r="G475" s="3">
        <f>F475*E475</f>
        <v>0</v>
      </c>
    </row>
    <row r="476" spans="1:7" ht="12.75" customHeight="1">
      <c r="A476" s="6"/>
      <c r="B476" s="29" t="str">
        <f>+B153</f>
        <v>TOTAL GENERAL 6. INSTALLATIONS DE VENTILATION</v>
      </c>
      <c r="C476" s="40"/>
      <c r="D476" s="41"/>
      <c r="E476" s="42"/>
      <c r="F476" s="43">
        <f>IF(E476&lt;&gt;0,ROUND(Q476*Coeff_vente,0),0)</f>
        <v>0</v>
      </c>
      <c r="G476" s="45">
        <f>+G473+G474</f>
        <v>0</v>
      </c>
    </row>
    <row r="477" spans="1:7" ht="12.75" customHeight="1">
      <c r="A477" s="6"/>
      <c r="B477" s="25"/>
      <c r="C477" s="14"/>
      <c r="D477" s="24"/>
      <c r="E477" s="9"/>
      <c r="F477" s="38">
        <f>IF(E477&lt;&gt;0,ROUND(Q477*Coeff_vente,0),0)</f>
        <v>0</v>
      </c>
      <c r="G477" s="3">
        <f>F477*E477</f>
        <v>0</v>
      </c>
    </row>
    <row r="478" spans="1:7" ht="12.75" customHeight="1">
      <c r="A478" s="6"/>
      <c r="B478" s="25"/>
      <c r="C478" s="14"/>
      <c r="D478" s="24"/>
      <c r="E478" s="9"/>
      <c r="F478" s="38"/>
      <c r="G478" s="3"/>
    </row>
    <row r="479" spans="1:7" ht="12.75" customHeight="1">
      <c r="A479" s="6"/>
      <c r="B479" s="27" t="str">
        <f>+B156</f>
        <v>7. INSTALLATIONS DE CHAUFFAGE</v>
      </c>
      <c r="C479" s="14"/>
      <c r="D479" s="24"/>
      <c r="E479" s="9"/>
      <c r="F479" s="38"/>
      <c r="G479" s="3"/>
    </row>
    <row r="480" spans="1:7" ht="6" customHeight="1">
      <c r="A480" s="6"/>
      <c r="B480" s="25"/>
      <c r="C480" s="14"/>
      <c r="D480" s="24"/>
      <c r="E480" s="9"/>
      <c r="F480" s="38"/>
      <c r="G480" s="3"/>
    </row>
    <row r="481" spans="1:7" ht="12.75" customHeight="1">
      <c r="A481" s="6"/>
      <c r="B481" s="25" t="str">
        <f>+B158</f>
        <v>7.2. SOUS-STATION EXISTANTE</v>
      </c>
      <c r="C481" s="14"/>
      <c r="D481" s="24"/>
      <c r="E481" s="9"/>
      <c r="F481" s="38"/>
      <c r="G481" s="3">
        <f>+G182</f>
        <v>0</v>
      </c>
    </row>
    <row r="482" spans="1:7" ht="12.75" customHeight="1">
      <c r="A482" s="6"/>
      <c r="B482" s="25" t="str">
        <f>+B185</f>
        <v>7.3. RESEAU DE DISTRIBUTION</v>
      </c>
      <c r="C482" s="14"/>
      <c r="D482" s="24"/>
      <c r="E482" s="9"/>
      <c r="F482" s="38">
        <f>IF(E482&lt;&gt;0,ROUND(Q482*Coeff_vente,0),0)</f>
        <v>0</v>
      </c>
      <c r="G482" s="3">
        <f>+G210</f>
        <v>0</v>
      </c>
    </row>
    <row r="483" spans="1:7" ht="12.75" customHeight="1">
      <c r="A483" s="6"/>
      <c r="B483" s="25" t="str">
        <f>+B213</f>
        <v>7.4. EMETTEURS</v>
      </c>
      <c r="C483" s="14"/>
      <c r="D483" s="24"/>
      <c r="E483" s="9"/>
      <c r="F483" s="38">
        <f>IF(E483&lt;&gt;0,ROUND(Q483*Coeff_vente,0),0)</f>
        <v>0</v>
      </c>
      <c r="G483" s="3">
        <f>+G253</f>
        <v>0</v>
      </c>
    </row>
    <row r="484" spans="1:7" ht="6" customHeight="1">
      <c r="A484" s="6"/>
      <c r="B484" s="25"/>
      <c r="C484" s="14"/>
      <c r="D484" s="24"/>
      <c r="E484" s="9"/>
      <c r="F484" s="38">
        <f>IF(E484&lt;&gt;0,ROUND(Q484*Coeff_vente,0),0)</f>
        <v>0</v>
      </c>
      <c r="G484" s="3">
        <f>F484*E484</f>
        <v>0</v>
      </c>
    </row>
    <row r="485" spans="1:7" ht="12.75" customHeight="1">
      <c r="A485" s="6"/>
      <c r="B485" s="29" t="str">
        <f>+B255</f>
        <v>TOTAL GENERAL 7. INSTALLATIONS DE CHAUFFAGE</v>
      </c>
      <c r="C485" s="40"/>
      <c r="D485" s="41"/>
      <c r="E485" s="42"/>
      <c r="F485" s="43">
        <f>IF(E485&lt;&gt;0,ROUND(Q485*Coeff_vente,0),0)</f>
        <v>0</v>
      </c>
      <c r="G485" s="45">
        <f>SUM(G479:G484)</f>
        <v>0</v>
      </c>
    </row>
    <row r="486" spans="1:7" ht="12.75" customHeight="1">
      <c r="A486" s="6"/>
      <c r="B486" s="25"/>
      <c r="C486" s="14"/>
      <c r="D486" s="24"/>
      <c r="E486" s="9"/>
      <c r="F486" s="38"/>
      <c r="G486" s="3"/>
    </row>
    <row r="487" spans="1:7" ht="12.75" customHeight="1">
      <c r="A487" s="6"/>
      <c r="B487" s="25"/>
      <c r="C487" s="14"/>
      <c r="D487" s="24"/>
      <c r="E487" s="9"/>
      <c r="F487" s="38"/>
      <c r="G487" s="3"/>
    </row>
    <row r="488" spans="1:7" ht="12.75" customHeight="1">
      <c r="A488" s="6"/>
      <c r="B488" s="27" t="str">
        <f>+B258</f>
        <v>8. GTB</v>
      </c>
      <c r="C488" s="14"/>
      <c r="D488" s="24"/>
      <c r="E488" s="9"/>
      <c r="F488" s="38"/>
      <c r="G488" s="3"/>
    </row>
    <row r="489" spans="1:7" ht="6" customHeight="1">
      <c r="A489" s="6"/>
      <c r="B489" s="25"/>
      <c r="C489" s="14"/>
      <c r="D489" s="24"/>
      <c r="E489" s="9"/>
      <c r="F489" s="38"/>
      <c r="G489" s="3"/>
    </row>
    <row r="490" spans="1:7" ht="12.75" customHeight="1">
      <c r="A490" s="6"/>
      <c r="B490" s="25" t="str">
        <f>+B260</f>
        <v>8.3. MATERIEL</v>
      </c>
      <c r="C490" s="14"/>
      <c r="D490" s="24"/>
      <c r="E490" s="9"/>
      <c r="F490" s="38"/>
      <c r="G490" s="3">
        <f>+G281</f>
        <v>0</v>
      </c>
    </row>
    <row r="491" spans="1:7" ht="6" customHeight="1">
      <c r="A491" s="6"/>
      <c r="B491" s="25"/>
      <c r="C491" s="14"/>
      <c r="D491" s="24"/>
      <c r="E491" s="9"/>
      <c r="F491" s="38">
        <f>IF(E491&lt;&gt;0,ROUND(Q491*Coeff_vente,0),0)</f>
        <v>0</v>
      </c>
      <c r="G491" s="3">
        <f>F491*E491</f>
        <v>0</v>
      </c>
    </row>
    <row r="492" spans="1:7" ht="12.75" customHeight="1">
      <c r="A492" s="6"/>
      <c r="B492" s="29" t="str">
        <f>+B283</f>
        <v>TOTAL GENERAL 8. GTB</v>
      </c>
      <c r="C492" s="40"/>
      <c r="D492" s="41"/>
      <c r="E492" s="42"/>
      <c r="F492" s="43">
        <f>IF(E492&lt;&gt;0,ROUND(Q492*Coeff_vente,0),0)</f>
        <v>0</v>
      </c>
      <c r="G492" s="45">
        <f>SUM(G486:G491)</f>
        <v>0</v>
      </c>
    </row>
    <row r="493" spans="1:7" ht="12.75" customHeight="1">
      <c r="A493" s="6"/>
      <c r="B493" s="25"/>
      <c r="C493" s="14"/>
      <c r="D493" s="24"/>
      <c r="E493" s="9"/>
      <c r="F493" s="38"/>
      <c r="G493" s="3"/>
    </row>
    <row r="494" spans="1:7" ht="12.75" customHeight="1">
      <c r="A494" s="6"/>
      <c r="B494" s="25"/>
      <c r="C494" s="14"/>
      <c r="D494" s="24"/>
      <c r="E494" s="9"/>
      <c r="F494" s="38"/>
      <c r="G494" s="3"/>
    </row>
    <row r="495" spans="1:7" ht="12.75" customHeight="1">
      <c r="A495" s="6"/>
      <c r="B495" s="27" t="str">
        <f>+B293</f>
        <v>9. INSTALLATIONS DE PLOMBERIE SANITAIRE</v>
      </c>
      <c r="C495" s="14"/>
      <c r="D495" s="24"/>
      <c r="E495" s="9"/>
      <c r="F495" s="38">
        <f>IF(E495&lt;&gt;0,ROUND(Q495*Coeff_vente,0),0)</f>
        <v>0</v>
      </c>
      <c r="G495" s="3">
        <f>F495*E495</f>
        <v>0</v>
      </c>
    </row>
    <row r="496" spans="1:7" ht="6" customHeight="1">
      <c r="A496" s="6"/>
      <c r="B496" s="25"/>
      <c r="C496" s="14"/>
      <c r="D496" s="24"/>
      <c r="E496" s="9"/>
      <c r="F496" s="38">
        <f>IF(E496&lt;&gt;0,ROUND(Q496*Coeff_vente,0),0)</f>
        <v>0</v>
      </c>
      <c r="G496" s="3">
        <f>F496*E496</f>
        <v>0</v>
      </c>
    </row>
    <row r="497" spans="1:7" ht="12.75" customHeight="1">
      <c r="A497" s="6"/>
      <c r="B497" s="25" t="str">
        <f>+B295</f>
        <v>9.2. ALIMENTATION GENERALE</v>
      </c>
      <c r="C497" s="14"/>
      <c r="D497" s="24"/>
      <c r="E497" s="9"/>
      <c r="F497" s="38">
        <f>IF(E497&lt;&gt;0,ROUND(Q497*Coeff_vente,0),0)</f>
        <v>0</v>
      </c>
      <c r="G497" s="3">
        <f>+G306</f>
        <v>0</v>
      </c>
    </row>
    <row r="498" spans="1:7" ht="12.75" customHeight="1">
      <c r="A498" s="6"/>
      <c r="B498" s="25" t="str">
        <f>+B309</f>
        <v>9.3. DEPOSE</v>
      </c>
      <c r="C498" s="14"/>
      <c r="D498" s="24"/>
      <c r="E498" s="9"/>
      <c r="F498" s="38">
        <f>IF(E498&lt;&gt;0,ROUND(Q498*Coeff_vente,0),0)</f>
        <v>0</v>
      </c>
      <c r="G498" s="3">
        <f>+G312</f>
        <v>0</v>
      </c>
    </row>
    <row r="499" spans="1:7" ht="12.75" customHeight="1">
      <c r="A499" s="6"/>
      <c r="B499" s="25" t="str">
        <f>+B315</f>
        <v>9.4. PRODUCTION ECS</v>
      </c>
      <c r="C499" s="14"/>
      <c r="D499" s="24"/>
      <c r="E499" s="9"/>
      <c r="F499" s="39"/>
      <c r="G499" s="3">
        <f>+G323</f>
        <v>0</v>
      </c>
    </row>
    <row r="500" spans="1:7" ht="12.75" customHeight="1">
      <c r="A500" s="6"/>
      <c r="B500" s="25" t="str">
        <f>+B326</f>
        <v>9.5. DISTRIBUTION GENERALE EF EC</v>
      </c>
      <c r="C500" s="14"/>
      <c r="D500" s="24"/>
      <c r="E500" s="9"/>
      <c r="F500" s="38">
        <f>IF(E500&lt;&gt;0,ROUND(Q500*Coeff_vente,0),0)</f>
        <v>0</v>
      </c>
      <c r="G500" s="3">
        <f>+G341</f>
        <v>0</v>
      </c>
    </row>
    <row r="501" spans="1:7" ht="12.75" customHeight="1">
      <c r="A501" s="6"/>
      <c r="B501" s="25" t="str">
        <f>+B351</f>
        <v>9.6. APPAREILS SANITAIRES</v>
      </c>
      <c r="C501" s="14"/>
      <c r="D501" s="24"/>
      <c r="E501" s="9"/>
      <c r="F501" s="38">
        <f>IF(E501&lt;&gt;0,ROUND(Q501*Coeff_vente,0),0)</f>
        <v>0</v>
      </c>
      <c r="G501" s="3">
        <f>+G377</f>
        <v>0</v>
      </c>
    </row>
    <row r="502" spans="1:7" ht="12.75" customHeight="1">
      <c r="A502" s="6"/>
      <c r="B502" s="25" t="str">
        <f>+B380</f>
        <v>9.7. EVACUATIONS</v>
      </c>
      <c r="C502" s="14"/>
      <c r="D502" s="24"/>
      <c r="E502" s="9"/>
      <c r="F502" s="38">
        <f>IF(E502&lt;&gt;0,ROUND(Q502*Coeff_vente,0),0)</f>
        <v>0</v>
      </c>
      <c r="G502" s="3">
        <f>+G397</f>
        <v>0</v>
      </c>
    </row>
    <row r="503" spans="1:7" ht="6" customHeight="1">
      <c r="A503" s="6"/>
      <c r="B503" s="25"/>
      <c r="C503" s="14"/>
      <c r="D503" s="24"/>
      <c r="E503" s="9"/>
      <c r="F503" s="38">
        <f>IF(E503&lt;&gt;0,ROUND(Q503*Coeff_vente,0),0)</f>
        <v>0</v>
      </c>
      <c r="G503" s="3">
        <f>F503*E503</f>
        <v>0</v>
      </c>
    </row>
    <row r="504" spans="1:7" ht="12.75" customHeight="1">
      <c r="A504" s="6"/>
      <c r="B504" s="29" t="str">
        <f>+B399</f>
        <v>TOTAL GENERAL 9. INSTALLATIONS DE PLOMBERIE SANITAIRE</v>
      </c>
      <c r="C504" s="40"/>
      <c r="D504" s="41"/>
      <c r="E504" s="42"/>
      <c r="F504" s="43"/>
      <c r="G504" s="45">
        <f>SUM(G495:G503)</f>
        <v>0</v>
      </c>
    </row>
    <row r="505" spans="1:7" ht="12.75" customHeight="1">
      <c r="A505" s="6"/>
      <c r="B505" s="25"/>
      <c r="C505" s="14"/>
      <c r="D505" s="24"/>
      <c r="E505" s="9"/>
      <c r="F505" s="38">
        <f t="shared" ref="F505:F510" si="32">IF(E505&lt;&gt;0,ROUND(Q505*Coeff_vente,0),0)</f>
        <v>0</v>
      </c>
      <c r="G505" s="3">
        <f>F505*E505</f>
        <v>0</v>
      </c>
    </row>
    <row r="506" spans="1:7" ht="12.75" customHeight="1">
      <c r="A506" s="6"/>
      <c r="B506" s="25"/>
      <c r="C506" s="14"/>
      <c r="D506" s="24"/>
      <c r="E506" s="9"/>
      <c r="F506" s="38">
        <f t="shared" si="32"/>
        <v>0</v>
      </c>
      <c r="G506" s="3">
        <f>F506*E506</f>
        <v>0</v>
      </c>
    </row>
    <row r="507" spans="1:7" ht="12.75" customHeight="1">
      <c r="A507" s="6"/>
      <c r="B507" s="27" t="str">
        <f>+B408</f>
        <v>10. MISE EN CONFORMITE PMR - AD'AP</v>
      </c>
      <c r="C507" s="14"/>
      <c r="D507" s="24"/>
      <c r="E507" s="9"/>
      <c r="F507" s="38">
        <f t="shared" si="32"/>
        <v>0</v>
      </c>
      <c r="G507" s="3">
        <f>F507*E507</f>
        <v>0</v>
      </c>
    </row>
    <row r="508" spans="1:7" ht="6" customHeight="1">
      <c r="A508" s="6"/>
      <c r="B508" s="25"/>
      <c r="C508" s="14"/>
      <c r="D508" s="24"/>
      <c r="E508" s="9"/>
      <c r="F508" s="38">
        <f t="shared" si="32"/>
        <v>0</v>
      </c>
      <c r="G508" s="3">
        <f>F508*E508</f>
        <v>0</v>
      </c>
    </row>
    <row r="509" spans="1:7" ht="12.75" customHeight="1">
      <c r="A509" s="6"/>
      <c r="B509" s="25" t="str">
        <f>+B410</f>
        <v>10.2. MODIFICATIONS SANITAIRES EXISTANTS</v>
      </c>
      <c r="C509" s="14"/>
      <c r="D509" s="24"/>
      <c r="E509" s="9"/>
      <c r="F509" s="38">
        <f t="shared" si="32"/>
        <v>0</v>
      </c>
      <c r="G509" s="3">
        <f>+G440</f>
        <v>0</v>
      </c>
    </row>
    <row r="510" spans="1:7" ht="6" customHeight="1">
      <c r="A510" s="6"/>
      <c r="B510" s="25"/>
      <c r="C510" s="14"/>
      <c r="D510" s="24"/>
      <c r="E510" s="9"/>
      <c r="F510" s="38">
        <f t="shared" si="32"/>
        <v>0</v>
      </c>
      <c r="G510" s="3">
        <f>F510*E510</f>
        <v>0</v>
      </c>
    </row>
    <row r="511" spans="1:7" ht="12.75" customHeight="1">
      <c r="A511" s="6"/>
      <c r="B511" s="29" t="str">
        <f>+B442</f>
        <v>TOTAL GENERAL 10. MISE EN CONFORMITE PMR - AD-AP</v>
      </c>
      <c r="C511" s="40"/>
      <c r="D511" s="41"/>
      <c r="E511" s="42"/>
      <c r="F511" s="43"/>
      <c r="G511" s="45">
        <f>+G509</f>
        <v>0</v>
      </c>
    </row>
    <row r="512" spans="1:7" ht="12.75" customHeight="1">
      <c r="A512" s="6"/>
      <c r="B512" s="25"/>
      <c r="C512" s="14"/>
      <c r="D512" s="24"/>
      <c r="E512" s="9"/>
      <c r="F512" s="38">
        <f>IF(E512&lt;&gt;0,ROUND(Q512*Coeff_vente,0),0)</f>
        <v>0</v>
      </c>
      <c r="G512" s="3">
        <f>F512*E512</f>
        <v>0</v>
      </c>
    </row>
    <row r="513" spans="1:7" ht="12.75" customHeight="1">
      <c r="A513" s="6"/>
      <c r="B513" s="25"/>
      <c r="C513" s="14"/>
      <c r="D513" s="24"/>
      <c r="E513" s="9"/>
      <c r="F513" s="38">
        <f>IF(E513&lt;&gt;0,ROUND(Q513*Coeff_vente,0),0)</f>
        <v>0</v>
      </c>
      <c r="G513" s="3">
        <f>F513*E513</f>
        <v>0</v>
      </c>
    </row>
    <row r="514" spans="1:7" ht="12.75" customHeight="1">
      <c r="A514" s="6"/>
      <c r="B514" s="27" t="str">
        <f>+B445</f>
        <v>11. ESSAIS REGLAGES ET MISES EN SERVICE</v>
      </c>
      <c r="C514" s="14"/>
      <c r="D514" s="24"/>
      <c r="E514" s="9"/>
      <c r="F514" s="38">
        <f>IF(E514&lt;&gt;0,ROUND(Q514*Coeff_vente,0),0)</f>
        <v>0</v>
      </c>
      <c r="G514" s="3">
        <f>F514*E514</f>
        <v>0</v>
      </c>
    </row>
    <row r="515" spans="1:7" ht="6" customHeight="1">
      <c r="A515" s="6"/>
      <c r="B515" s="25"/>
      <c r="C515" s="14"/>
      <c r="D515" s="24"/>
      <c r="E515" s="9"/>
      <c r="F515" s="38">
        <f>IF(E515&lt;&gt;0,ROUND(Q515*Coeff_vente,0),0)</f>
        <v>0</v>
      </c>
      <c r="G515" s="3">
        <f>F515*E515</f>
        <v>0</v>
      </c>
    </row>
    <row r="516" spans="1:7" ht="12.75" customHeight="1">
      <c r="A516" s="6"/>
      <c r="B516" s="29" t="str">
        <f>+B449</f>
        <v>TOTAL GENERAL 11. ESSAIS REGLAGES ET MISE EN SERVICE</v>
      </c>
      <c r="C516" s="40"/>
      <c r="D516" s="41"/>
      <c r="E516" s="42"/>
      <c r="F516" s="43"/>
      <c r="G516" s="45">
        <f>+G449</f>
        <v>0</v>
      </c>
    </row>
    <row r="517" spans="1:7" ht="12.75" customHeight="1">
      <c r="A517" s="6"/>
      <c r="B517" s="28"/>
      <c r="C517" s="93"/>
      <c r="D517" s="94"/>
      <c r="E517" s="95"/>
      <c r="F517" s="96"/>
      <c r="G517" s="97"/>
    </row>
    <row r="518" spans="1:7" ht="12.75" customHeight="1">
      <c r="A518" s="6"/>
      <c r="B518" s="28"/>
      <c r="C518" s="93"/>
      <c r="D518" s="94"/>
      <c r="E518" s="95"/>
      <c r="F518" s="96"/>
      <c r="G518" s="97"/>
    </row>
    <row r="519" spans="1:7" ht="12.75" customHeight="1">
      <c r="A519" s="6"/>
      <c r="B519" s="28"/>
      <c r="C519" s="93"/>
      <c r="D519" s="94"/>
      <c r="E519" s="95"/>
      <c r="F519" s="96"/>
      <c r="G519" s="97"/>
    </row>
    <row r="520" spans="1:7" ht="12.75" customHeight="1">
      <c r="A520" s="6"/>
      <c r="B520" s="28"/>
      <c r="C520" s="93"/>
      <c r="D520" s="94"/>
      <c r="E520" s="95"/>
      <c r="F520" s="96"/>
      <c r="G520" s="97"/>
    </row>
    <row r="521" spans="1:7" ht="12.75" customHeight="1">
      <c r="A521" s="6"/>
      <c r="B521" s="28"/>
      <c r="C521" s="93"/>
      <c r="D521" s="94"/>
      <c r="E521" s="95"/>
      <c r="F521" s="96"/>
      <c r="G521" s="97"/>
    </row>
    <row r="522" spans="1:7">
      <c r="A522" s="6"/>
      <c r="B522" s="25"/>
      <c r="C522" s="14"/>
      <c r="D522" s="24"/>
      <c r="E522" s="9"/>
      <c r="F522" s="38">
        <f>IF(E522&lt;&gt;0,ROUND(Q522*Coeff_vente,0),0)</f>
        <v>0</v>
      </c>
      <c r="G522" s="3">
        <f>F522*E522</f>
        <v>0</v>
      </c>
    </row>
    <row r="523" spans="1:7" ht="21" customHeight="1">
      <c r="A523" s="6"/>
      <c r="B523" s="46" t="s">
        <v>15</v>
      </c>
      <c r="C523" s="47"/>
      <c r="D523" s="48"/>
      <c r="E523" s="49"/>
      <c r="F523" s="50"/>
      <c r="G523" s="52">
        <f>+G476+G485+G492+G504+G511+G516</f>
        <v>0</v>
      </c>
    </row>
    <row r="524" spans="1:7" ht="21" customHeight="1">
      <c r="A524" s="6"/>
      <c r="B524" s="46" t="s">
        <v>16</v>
      </c>
      <c r="C524" s="47"/>
      <c r="D524" s="48"/>
      <c r="E524" s="49"/>
      <c r="F524" s="53">
        <f>IF(E524&lt;&gt;0,ROUND(Q524*Coeff_vente,0),0)</f>
        <v>0</v>
      </c>
      <c r="G524" s="52"/>
    </row>
    <row r="525" spans="1:7" ht="21" customHeight="1">
      <c r="A525" s="6"/>
      <c r="B525" s="46" t="s">
        <v>17</v>
      </c>
      <c r="C525" s="47"/>
      <c r="D525" s="48"/>
      <c r="E525" s="49"/>
      <c r="F525" s="53">
        <f>IF(E525&lt;&gt;0,ROUND(Q525*Coeff_vente,0),0)</f>
        <v>0</v>
      </c>
      <c r="G525" s="52"/>
    </row>
  </sheetData>
  <mergeCells count="8">
    <mergeCell ref="B469:F469"/>
    <mergeCell ref="B466:F466"/>
    <mergeCell ref="B467:F467"/>
    <mergeCell ref="B2:G2"/>
    <mergeCell ref="B3:C3"/>
    <mergeCell ref="B5:C5"/>
    <mergeCell ref="B6:C6"/>
    <mergeCell ref="B8:C8"/>
  </mergeCells>
  <pageMargins left="0.78740157480314965" right="0.39370078740157483" top="0.78740157480314965" bottom="0.59055118110236227" header="0.31496062992125984" footer="0.31496062992125984"/>
  <headerFooter alignWithMargins="0">
    <oddHeader>&amp;L&amp;"Arial,Gras italique"Annexe au Centre d'Activité Polyculturelle
Campus de Rangueil - Toulouse&amp;R&amp;"Arial,Gras italique"DCE
Lot 06 - Chauffage Ventilation Plomberie sanitaire</oddHeader>
    <oddFooter>&amp;L&amp;"Arial,Gras italique"&amp;KFF0000SACET&amp;R&amp;"Arial,Gras italique"Page &amp;P</oddFooter>
  </headerFooter>
  <rowBreaks count="1" manualBreakCount="1">
    <brk id="463" max="16383" man="1"/>
  </rowBreaks>
  <colBreaks count="1" manualBreakCount="1">
    <brk id="1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PRO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fabre</dc:creator>
  <cp:lastModifiedBy>Clotilde CHAPELON</cp:lastModifiedBy>
  <cp:lastPrinted>2023-09-22T08:05:51Z</cp:lastPrinted>
  <dcterms:created xsi:type="dcterms:W3CDTF">1999-07-19T06:25:30Z</dcterms:created>
  <dcterms:modified xsi:type="dcterms:W3CDTF">2023-09-26T07:29:30Z</dcterms:modified>
</cp:coreProperties>
</file>