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CHON\Utilisateur\CM Conseils\UGECAM IDF\Le Prieuré\"/>
    </mc:Choice>
  </mc:AlternateContent>
  <xr:revisionPtr revIDLastSave="0" documentId="13_ncr:1_{8E95922C-FDD2-4CD1-A51D-4D7017577FA0}" xr6:coauthVersionLast="47" xr6:coauthVersionMax="47" xr10:uidLastSave="{00000000-0000-0000-0000-000000000000}"/>
  <bookViews>
    <workbookView xWindow="-98" yWindow="-98" windowWidth="21795" windowHeight="13996" tabRatio="880" activeTab="1" xr2:uid="{00000000-000D-0000-FFFF-FFFF00000000}"/>
  </bookViews>
  <sheets>
    <sheet name="Présentation" sheetId="6" r:id="rId1"/>
    <sheet name="DPGF" sheetId="7" r:id="rId2"/>
    <sheet name="12-Charges exploit LE PRIEURE" sheetId="2" r:id="rId3"/>
    <sheet name="15.Frais perso LE PRIEURE" sheetId="5" r:id="rId4"/>
    <sheet name="13-BPU repas" sheetId="1" r:id="rId5"/>
    <sheet name="BPU dotation" sheetId="8" r:id="rId6"/>
    <sheet name="Option distribution des repas" sheetId="10" r:id="rId7"/>
  </sheets>
  <definedNames>
    <definedName name="_xlnm.Print_Titles" localSheetId="5">'BPU dotation'!#REF!</definedName>
    <definedName name="_xlnm.Print_Area" localSheetId="4">'13-BPU repas'!$A$2:$L$34</definedName>
    <definedName name="_xlnm.Print_Area" localSheetId="5">'BPU dotation'!$A$1:$R$31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0" l="1"/>
  <c r="B4" i="10"/>
  <c r="A1" i="10"/>
  <c r="I29" i="1"/>
  <c r="E28" i="1"/>
  <c r="J32" i="8"/>
  <c r="K32" i="8" s="1"/>
  <c r="J33" i="8"/>
  <c r="K33" i="8" s="1"/>
  <c r="J34" i="8"/>
  <c r="K34" i="8"/>
  <c r="J35" i="8"/>
  <c r="K35" i="8" s="1"/>
  <c r="J36" i="8"/>
  <c r="K36" i="8" s="1"/>
  <c r="J37" i="8"/>
  <c r="K37" i="8" s="1"/>
  <c r="J38" i="8"/>
  <c r="K38" i="8"/>
  <c r="J39" i="8"/>
  <c r="K39" i="8" s="1"/>
  <c r="G7" i="5" l="1"/>
  <c r="F7" i="5"/>
  <c r="E7" i="5"/>
  <c r="A1" i="8" l="1"/>
  <c r="B4" i="5"/>
  <c r="B4" i="7"/>
  <c r="C4" i="8" s="1"/>
  <c r="J31" i="8" l="1"/>
  <c r="K31" i="8" s="1"/>
  <c r="J30" i="8"/>
  <c r="K30" i="8" s="1"/>
  <c r="J29" i="8"/>
  <c r="K29" i="8" s="1"/>
  <c r="J28" i="8"/>
  <c r="K28" i="8" s="1"/>
  <c r="J27" i="8"/>
  <c r="K27" i="8" s="1"/>
  <c r="J26" i="8"/>
  <c r="K26" i="8" s="1"/>
  <c r="J25" i="8"/>
  <c r="K25" i="8" s="1"/>
  <c r="J24" i="8"/>
  <c r="K24" i="8" s="1"/>
  <c r="J23" i="8"/>
  <c r="K23" i="8" s="1"/>
  <c r="J22" i="8"/>
  <c r="K22" i="8" s="1"/>
  <c r="J21" i="8"/>
  <c r="K21" i="8" s="1"/>
  <c r="J20" i="8"/>
  <c r="K20" i="8" s="1"/>
  <c r="J19" i="8"/>
  <c r="K19" i="8" s="1"/>
  <c r="J18" i="8"/>
  <c r="K18" i="8" s="1"/>
  <c r="J17" i="8"/>
  <c r="K17" i="8" s="1"/>
  <c r="J16" i="8"/>
  <c r="K16" i="8" s="1"/>
  <c r="J15" i="8"/>
  <c r="K15" i="8" s="1"/>
  <c r="J14" i="8"/>
  <c r="K14" i="8" s="1"/>
  <c r="J13" i="8"/>
  <c r="K13" i="8" s="1"/>
  <c r="J12" i="8"/>
  <c r="K12" i="8" s="1"/>
  <c r="J11" i="8"/>
  <c r="K11" i="8" s="1"/>
  <c r="J10" i="8"/>
  <c r="K10" i="8" s="1"/>
  <c r="J9" i="8"/>
  <c r="K9" i="8" s="1"/>
  <c r="J8" i="8"/>
  <c r="H41" i="8" s="1"/>
  <c r="B24" i="7" l="1"/>
  <c r="K8" i="8"/>
  <c r="H42" i="8" s="1"/>
  <c r="D24" i="7" l="1"/>
  <c r="D75" i="2"/>
  <c r="B7" i="7" s="1"/>
  <c r="E4" i="1"/>
  <c r="A1" i="1"/>
  <c r="A1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8" i="5"/>
  <c r="A1" i="7"/>
  <c r="B4" i="2"/>
  <c r="A1" i="2"/>
  <c r="G24" i="5" l="1"/>
  <c r="B8" i="7" s="1"/>
  <c r="D8" i="7" s="1"/>
  <c r="J7" i="1"/>
  <c r="L7" i="1"/>
  <c r="D24" i="5"/>
  <c r="J15" i="1" l="1"/>
  <c r="L15" i="1" s="1"/>
  <c r="J14" i="1"/>
  <c r="J13" i="1"/>
  <c r="J12" i="1"/>
  <c r="L12" i="1" s="1"/>
  <c r="J11" i="1"/>
  <c r="L11" i="1" s="1"/>
  <c r="J9" i="1"/>
  <c r="L9" i="1" s="1"/>
  <c r="C30" i="1" l="1"/>
  <c r="D7" i="7"/>
  <c r="D9" i="7" s="1"/>
  <c r="D22" i="7" s="1"/>
  <c r="B9" i="7"/>
  <c r="B22" i="7" s="1"/>
  <c r="F21" i="1"/>
  <c r="F23" i="1" s="1"/>
  <c r="L14" i="1"/>
  <c r="L13" i="1"/>
  <c r="D21" i="1"/>
  <c r="D23" i="1" s="1"/>
  <c r="C20" i="1"/>
  <c r="C23" i="1" s="1"/>
  <c r="E21" i="1"/>
  <c r="E23" i="1" s="1"/>
  <c r="F29" i="1" l="1"/>
  <c r="F30" i="1" s="1"/>
  <c r="F32" i="1" s="1"/>
  <c r="D29" i="1"/>
  <c r="D30" i="1" s="1"/>
  <c r="D32" i="1" s="1"/>
  <c r="E29" i="1"/>
  <c r="E30" i="1" s="1"/>
  <c r="C33" i="1" l="1"/>
  <c r="B23" i="7" s="1"/>
  <c r="B25" i="7" s="1"/>
  <c r="E32" i="1"/>
  <c r="C32" i="1"/>
  <c r="C34" i="1" l="1"/>
  <c r="D23" i="7"/>
  <c r="D25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Nathalie JACQUEL</author>
  </authors>
  <commentList>
    <comment ref="C14" authorId="0" shapeId="0" xr:uid="{00000000-0006-0000-0400-000001000000}">
      <text>
        <r>
          <rPr>
            <b/>
            <sz val="9"/>
            <color rgb="FF000000"/>
            <rFont val="Tahoma"/>
            <family val="2"/>
          </rPr>
          <t>crudité ou fruit</t>
        </r>
      </text>
    </comment>
    <comment ref="G14" authorId="0" shapeId="0" xr:uid="{00000000-0006-0000-0400-000002000000}">
      <text>
        <r>
          <rPr>
            <b/>
            <sz val="9"/>
            <color rgb="FF000000"/>
            <rFont val="Tahoma"/>
            <family val="2"/>
          </rPr>
          <t>fruit</t>
        </r>
        <r>
          <rPr>
            <sz val="9"/>
            <color rgb="FF000000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<sst xmlns="http://schemas.openxmlformats.org/spreadsheetml/2006/main" count="398" uniqueCount="236">
  <si>
    <t>ANNEXE n°13</t>
  </si>
  <si>
    <t xml:space="preserve">Désignation </t>
  </si>
  <si>
    <t>Boisson chaude (café, thé, chocolat)</t>
  </si>
  <si>
    <t>Sucre</t>
  </si>
  <si>
    <t>Confiture, miel idividuelle</t>
  </si>
  <si>
    <t>Beurre micro individuel</t>
  </si>
  <si>
    <t>Produit laitier (Lait, yaourt …)</t>
  </si>
  <si>
    <t>Fruits ou jus de fruit ou compote</t>
  </si>
  <si>
    <t>Elément céréalier (pain, pain de mie biscotte …)</t>
  </si>
  <si>
    <t>Viennoiserie (dimanche et jours fériés)</t>
  </si>
  <si>
    <t>Prix total HT</t>
  </si>
  <si>
    <t>Prix total TTC</t>
  </si>
  <si>
    <t xml:space="preserve">Petit déjeuner </t>
  </si>
  <si>
    <r>
      <t xml:space="preserve">Boisson chaude </t>
    </r>
    <r>
      <rPr>
        <sz val="8"/>
        <color theme="1"/>
        <rFont val="Trebuchet MS"/>
        <family val="2"/>
      </rPr>
      <t>(café, thé, chocolat)ou une bossion fraîche</t>
    </r>
  </si>
  <si>
    <t xml:space="preserve">Hors d’œuvres / Potage </t>
  </si>
  <si>
    <t xml:space="preserve">Plat protidique /
plat unique sucré </t>
  </si>
  <si>
    <t>Garniture (légumes + féculents)</t>
  </si>
  <si>
    <t>Produit laitier</t>
  </si>
  <si>
    <t xml:space="preserve">Dessert </t>
  </si>
  <si>
    <t>Pain</t>
  </si>
  <si>
    <t>Déjeuner personnel</t>
  </si>
  <si>
    <t xml:space="preserve">              </t>
  </si>
  <si>
    <t>Repas invité, formation</t>
  </si>
  <si>
    <t>Résident</t>
  </si>
  <si>
    <t xml:space="preserve">Repas Invité, formation </t>
  </si>
  <si>
    <t>Prix HT de la journée alimentaire</t>
  </si>
  <si>
    <t>Prix HT du repas</t>
  </si>
  <si>
    <t>TOTAL TTC
Journée alimentaire</t>
  </si>
  <si>
    <t>Journée alimentaire / résident</t>
  </si>
  <si>
    <t>Repas du personnel</t>
  </si>
  <si>
    <t>Effectifs estimés annuels</t>
  </si>
  <si>
    <t>Prix unitaire HT</t>
  </si>
  <si>
    <t xml:space="preserve">Estimation du montant total TTC </t>
  </si>
  <si>
    <t>Observations</t>
  </si>
  <si>
    <t>Forfait annuel frais d'exploitation HT</t>
  </si>
  <si>
    <t>x</t>
  </si>
  <si>
    <t xml:space="preserve">Mise à disposition d'un ordinateur connecté au réseau interne 
et d'un téléphone </t>
  </si>
  <si>
    <t>TITULAIRE</t>
  </si>
  <si>
    <t>BUREAU / INFORMATIQUE (cuisine)</t>
  </si>
  <si>
    <t>Visites médicales de son personnel</t>
  </si>
  <si>
    <t>PERSONNEL</t>
  </si>
  <si>
    <t xml:space="preserve">Fourniture des équipements EPI de son personnel </t>
  </si>
  <si>
    <t>Fournitures des chaussures de sécurité pour son personnel</t>
  </si>
  <si>
    <t>Fournitures et entretien du linge pour son personnel</t>
  </si>
  <si>
    <t xml:space="preserve">FOURNITURE TENUE DE TRAVAIL </t>
  </si>
  <si>
    <t xml:space="preserve">Supports animations (kits) </t>
  </si>
  <si>
    <t>Signalétique diverse (affichage, décoration)</t>
  </si>
  <si>
    <t>MARKETING</t>
  </si>
  <si>
    <t>Audits hygiène et fonctionnement</t>
  </si>
  <si>
    <t>Analyse de l’eau</t>
  </si>
  <si>
    <t xml:space="preserve">Lutte insectes et dératisation </t>
  </si>
  <si>
    <t>DÉMARCHES PRÉVENTIVES</t>
  </si>
  <si>
    <t xml:space="preserve">SEL Adoucisseur </t>
  </si>
  <si>
    <t>Chauffage /climatisation</t>
  </si>
  <si>
    <t xml:space="preserve">Eau </t>
  </si>
  <si>
    <t>Gaz</t>
  </si>
  <si>
    <t xml:space="preserve">Électricité </t>
  </si>
  <si>
    <t>FLUIDES / FONCTIONNEMENT CUISINE</t>
  </si>
  <si>
    <t>Vidange bacs à graisse</t>
  </si>
  <si>
    <t>Contrat d’enlèvement des huiles usagées</t>
  </si>
  <si>
    <t>Gestion du stockage des huiles usagées</t>
  </si>
  <si>
    <t>Taxes diverses liées au traitement des déchets</t>
  </si>
  <si>
    <t>GESTION DES DÉCHETS</t>
  </si>
  <si>
    <t xml:space="preserve"> </t>
  </si>
  <si>
    <t>Renouvellement petit matériel de distribution</t>
  </si>
  <si>
    <t>Dotation du petit matériel de distribution (louches, pinces,…)</t>
  </si>
  <si>
    <t>Chariots de transports alimentaires (transferts dans les unités et services)</t>
  </si>
  <si>
    <t>MATÉRIEL DE DISTRIBUTION / SERVICE</t>
  </si>
  <si>
    <t xml:space="preserve">Renouvellement verrerie, vaisselle et plateaux </t>
  </si>
  <si>
    <t xml:space="preserve">Renouvellement petit matériel de cuisine + piles </t>
  </si>
  <si>
    <t>Dotation d’un stock de vaisselle (début de contrat)</t>
  </si>
  <si>
    <t>Dotation en petit matériel de cuisine (début de contrat)</t>
  </si>
  <si>
    <t>PETIT MATÉRIEL DE CUISINE ET VAISSELLE</t>
  </si>
  <si>
    <t xml:space="preserve">Maintenance technique du matériel de cuisine </t>
  </si>
  <si>
    <t xml:space="preserve">Entretien technique du matériel de cuisine </t>
  </si>
  <si>
    <t>Renouvellement gros matériel cuisine</t>
  </si>
  <si>
    <t xml:space="preserve">Fourniture serviettes en papier espaces de restauration </t>
  </si>
  <si>
    <t xml:space="preserve">Fourniture de usage unique (gants, calots, films, bobine essuie mains, papier WC, …) pour la cuisine y compris gants spéciaux </t>
  </si>
  <si>
    <t xml:space="preserve">Fourniture des conditionnements pour les prélèvements des plats témoins </t>
  </si>
  <si>
    <t>Fourniture sacs poubelles selon les règles de tri de l'établissement (noirs, transparents …)</t>
  </si>
  <si>
    <t>Fourniture savon bactéricide et savon doux + distributeurs</t>
  </si>
  <si>
    <t>Mise à disposition centrale de désinfection (lavage cuisine)</t>
  </si>
  <si>
    <t>Fourniture produits lessiviels (plonges)</t>
  </si>
  <si>
    <t>Fourniture produits d'entretien (sols, plan inox,…)</t>
  </si>
  <si>
    <t xml:space="preserve">CONSOMMABLES ET PRODUITS D’ENTRETIEN / CUISINE ET ZONES STOCKAGE DENREES </t>
  </si>
  <si>
    <t>Fourniture gros matériel de nettoyage (chariot brosse, mono brosse, auto-laveuse, aspirateurs).</t>
  </si>
  <si>
    <t>Fourniture petit matériel de nettoyage (pulvérisateurs manuels, balais, seaux, lavettes ...).</t>
  </si>
  <si>
    <t>ENTRETIEN DES LOCAUX (cuisine et zones de stockage)</t>
  </si>
  <si>
    <t xml:space="preserve">Assurance responsabilité civile professionnelle </t>
  </si>
  <si>
    <t>Assurance bâtiments (incendie, dégâts des eaux,…)</t>
  </si>
  <si>
    <t xml:space="preserve">ASSURANCES </t>
  </si>
  <si>
    <t>Annexe n°12</t>
  </si>
  <si>
    <t xml:space="preserve">Le CANDIDAT détaille l'ensemble des catégories tarifaires qui encadrent les prix de la prestation </t>
  </si>
  <si>
    <t xml:space="preserve">PRODUITS ECONOMAT </t>
  </si>
  <si>
    <t>Désignation article</t>
  </si>
  <si>
    <t>Conditionnement unitaire</t>
  </si>
  <si>
    <t>Unité de livraison (minimum de commande)</t>
  </si>
  <si>
    <t>Marque</t>
  </si>
  <si>
    <t>Unité de facturation</t>
  </si>
  <si>
    <t>QUALIFICATION</t>
  </si>
  <si>
    <t>Affectation</t>
  </si>
  <si>
    <t>Statut</t>
  </si>
  <si>
    <t>Cout salarial total (par an)</t>
  </si>
  <si>
    <t>Commentaires</t>
  </si>
  <si>
    <t>Exemple : CE1</t>
  </si>
  <si>
    <t>Cuisson</t>
  </si>
  <si>
    <t>Maitrise</t>
  </si>
  <si>
    <t>Renseigner uniquement les cases orangées</t>
  </si>
  <si>
    <t>ANNEXE n°15</t>
  </si>
  <si>
    <t>Nom CANDIDAT</t>
  </si>
  <si>
    <t>Taux de TVA à indiquer</t>
  </si>
  <si>
    <t>Nom du CANDIDAT</t>
  </si>
  <si>
    <t>A compléter impérativement selon ce cadre.
Toute information qui ne figurerait pas dans ce cadre ne sera pas prise en compte pour l’analyse</t>
  </si>
  <si>
    <t>Consignes</t>
  </si>
  <si>
    <t>Les quantités spécifiées au bordereau des prix unitaires (B.P.U.) sont des quantités fictives, non contractuelles, destinées uniquement à l'évaluation des offres</t>
  </si>
  <si>
    <t>D.P.G.F.</t>
  </si>
  <si>
    <t>Charges d'exploitation</t>
  </si>
  <si>
    <t>UGECAM</t>
  </si>
  <si>
    <t>Montant annuel H.T.</t>
  </si>
  <si>
    <t>Frais de personnels</t>
  </si>
  <si>
    <t>Total forfaitaire</t>
  </si>
  <si>
    <t>TVA</t>
  </si>
  <si>
    <t>Montant annuel T.T.C.</t>
  </si>
  <si>
    <t>Date et signature</t>
  </si>
  <si>
    <t>Tri et stockage des déchets</t>
  </si>
  <si>
    <t>Contrat d’enlèvement des ordures (déchets alimentaires, cartons, plastiques, verres,…) -  (locations containers,…)</t>
  </si>
  <si>
    <t>Abonnements et communications téléphoniquesdans, Accès internet (pour le passage des commandes) dans la limite de 100€</t>
  </si>
  <si>
    <t>Contrôles bactériologiques</t>
  </si>
  <si>
    <t>COÛT annuel  € HT</t>
  </si>
  <si>
    <t>Fournitures de bureau et informatique</t>
  </si>
  <si>
    <t>Bordereau des prix unitaires Partie repas (B.P.U.)</t>
  </si>
  <si>
    <t xml:space="preserve">Salaire de base annuel     </t>
  </si>
  <si>
    <t>Autres couts salariaux /an</t>
  </si>
  <si>
    <t>Nb heures /  an affectés au marché</t>
  </si>
  <si>
    <t>Prix Unitaire HT</t>
  </si>
  <si>
    <t>Prix unitaire TTC</t>
  </si>
  <si>
    <t>AUTRES CHARGES D'EXPLOITATION (à compléter si besoin par le candidat)</t>
  </si>
  <si>
    <t>Détail quantitatif estimatif (D.Q.E.) part alimentaire  / € TTC</t>
  </si>
  <si>
    <t>Bordereau des prix unitaires (B.P.U.)Partie  DOTATION COMPLEMENTAIRE</t>
  </si>
  <si>
    <t>Montant DPGF</t>
  </si>
  <si>
    <t>Montant estimé sur BPU repas</t>
  </si>
  <si>
    <t>Montant estimé sur BPU dotation</t>
  </si>
  <si>
    <t>Estimation global / part alimentaire</t>
  </si>
  <si>
    <t xml:space="preserve">Estimation du montant total HT </t>
  </si>
  <si>
    <t>Qté DQE</t>
  </si>
  <si>
    <t>Dotation de base estimatif / Annuelle</t>
  </si>
  <si>
    <t>Kg</t>
  </si>
  <si>
    <t>Unité</t>
  </si>
  <si>
    <t>Pce</t>
  </si>
  <si>
    <t>Bte</t>
  </si>
  <si>
    <t>Pqt</t>
  </si>
  <si>
    <t>Indiquer Nom du candidat</t>
  </si>
  <si>
    <t xml:space="preserve"> Les quantités du présent DQE sont des quantités non contractuelles, destinées uniquement à l'évaluation des offres</t>
  </si>
  <si>
    <t>Goûter (biscuit, pain, pain de mie)</t>
  </si>
  <si>
    <t>Cout estimatif annuel</t>
  </si>
  <si>
    <t>(1)</t>
  </si>
  <si>
    <t>petit déjeuner</t>
  </si>
  <si>
    <t>gouter</t>
  </si>
  <si>
    <t>Déjeuner</t>
  </si>
  <si>
    <t>Diner</t>
  </si>
  <si>
    <t>(1) Concernant les quantités de repas résidents, les quantités du présent DQE sont les suivantes:</t>
  </si>
  <si>
    <t>Taux TVA</t>
  </si>
  <si>
    <t>Montant estimé HT</t>
  </si>
  <si>
    <t>Montant estimé TTC</t>
  </si>
  <si>
    <t>Equipements de fonctionnement d'une cuisine-relais (accueil des repas en liaison froide et remise en température)</t>
  </si>
  <si>
    <t>Mise à disposition de la structure d'accueil formant la cuisine relais (en début de contrat)</t>
  </si>
  <si>
    <t>Mise à disposition du gros matériel de cuisine nécessaire le cas échéant pour la cuisine relais (en place en début de contrat)</t>
  </si>
  <si>
    <t>Mise à disposition d''une solution de rechargement de carte / badge au personnel et fourniture de badges</t>
  </si>
  <si>
    <t>Sous détail des frais forfaitaires - Tableau de répartition des charges et services 
(frais d'exploitation) - LE PRIEURE</t>
  </si>
  <si>
    <t>Sous détail des frais forfaitaire  Volet "Frais de personnel" - LE PRIEURE</t>
  </si>
  <si>
    <t>Diner personnel nuit</t>
  </si>
  <si>
    <t>Personnel</t>
  </si>
  <si>
    <t>Personnel de nuit</t>
  </si>
  <si>
    <t>Prestation</t>
  </si>
  <si>
    <t>Régimes &amp; Textures modifiées</t>
  </si>
  <si>
    <t>HT</t>
  </si>
  <si>
    <t>TTC</t>
  </si>
  <si>
    <t>Régime HP HC (Hyper protéiné et hypocalorique)</t>
  </si>
  <si>
    <t>Régime diabétique</t>
  </si>
  <si>
    <t>Régime hypocalorique</t>
  </si>
  <si>
    <t>Régime épargne digestif</t>
  </si>
  <si>
    <t>Régime sans résidu</t>
  </si>
  <si>
    <t>Régime pauvre en potassium</t>
  </si>
  <si>
    <t>Régime pauvre en graisse</t>
  </si>
  <si>
    <t>Régime peu salé</t>
  </si>
  <si>
    <t>Régime sans sel</t>
  </si>
  <si>
    <t>Texture hachée</t>
  </si>
  <si>
    <t>Texture mixée</t>
  </si>
  <si>
    <t>Texture semi liquide</t>
  </si>
  <si>
    <t>DINER</t>
  </si>
  <si>
    <t>personnel de nuit</t>
  </si>
  <si>
    <t>Paqt</t>
  </si>
  <si>
    <t>aspartame</t>
  </si>
  <si>
    <t>biscottes</t>
  </si>
  <si>
    <t>biscuit emballe</t>
  </si>
  <si>
    <t>boite serviette papier</t>
  </si>
  <si>
    <t>cafe deca</t>
  </si>
  <si>
    <t>chocolat poudre</t>
  </si>
  <si>
    <t>compote fruits</t>
  </si>
  <si>
    <t>confitures individuelles</t>
  </si>
  <si>
    <t>eau de source</t>
  </si>
  <si>
    <t>fromage blanc fromage 20%</t>
  </si>
  <si>
    <t>fromage portion emballe</t>
  </si>
  <si>
    <t>hepar /pack</t>
  </si>
  <si>
    <t>jus de fruits</t>
  </si>
  <si>
    <t>ketchup stick</t>
  </si>
  <si>
    <t>lait 1/2 ecreme stick</t>
  </si>
  <si>
    <t>mayonnaise stick</t>
  </si>
  <si>
    <t>micro beurre</t>
  </si>
  <si>
    <t>moutarde stick</t>
  </si>
  <si>
    <t>pain baguette</t>
  </si>
  <si>
    <t>pain baguette s/sel</t>
  </si>
  <si>
    <t>pain de mie/paquet</t>
  </si>
  <si>
    <t>pause café/thé simple</t>
  </si>
  <si>
    <t>perrier/pack</t>
  </si>
  <si>
    <t>potage</t>
  </si>
  <si>
    <t>pruneaux coupelle</t>
  </si>
  <si>
    <t>purée pruneau</t>
  </si>
  <si>
    <t>sauce salade stick</t>
  </si>
  <si>
    <t>sucres buchettes</t>
  </si>
  <si>
    <t>the sachet</t>
  </si>
  <si>
    <t>vichy/ pack</t>
  </si>
  <si>
    <t>yaourt nature</t>
  </si>
  <si>
    <t xml:space="preserve">Prestations de restauration au sein de l'ESSR Le Prieuré </t>
  </si>
  <si>
    <t>gouter patient</t>
  </si>
  <si>
    <t>Renseigner uniquement les cases jaunes</t>
  </si>
  <si>
    <t>DEJEUNER (repas complet)</t>
  </si>
  <si>
    <t xml:space="preserve">Déjeuner Standard patient </t>
  </si>
  <si>
    <t>Dîner Standard patient</t>
  </si>
  <si>
    <t>Renseigner uniquement les cases jaunes -  Les quantités du présent DQE sont des quantités non contractuelles, destinées uniquement à l'évaluation des offres</t>
  </si>
  <si>
    <t>Sous détail des frais optionnels - LE PRIEURE</t>
  </si>
  <si>
    <t>Distribution des repas</t>
  </si>
  <si>
    <t>Frais d'exploitation</t>
  </si>
  <si>
    <t>Rémunération Titulaire</t>
  </si>
  <si>
    <t>Frais de personnel (nbre d'ETP à préciser)</t>
  </si>
  <si>
    <t>Option distribution des repas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</si>
</sst>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€_-;\-* #,##0.00\ _€_-;_-* &quot;-&quot;??\ _€_-;_-@_-"/>
    <numFmt numFmtId="165" formatCode="#,##0.000\ &quot;€&quot;"/>
    <numFmt numFmtId="166" formatCode="#,##0.00\ &quot;€&quot;"/>
    <numFmt numFmtId="167" formatCode="_-* #,##0.00\ _F_-;\-* #,##0.00\ _F_-;_-* &quot;-&quot;??\ _F_-;_-@_-"/>
    <numFmt numFmtId="168" formatCode="_(&quot;€&quot;* #,##0.00_);_(&quot;€&quot;* \(#,##0.00\);_(&quot;€&quot;* &quot;-&quot;??_);_(@_)"/>
    <numFmt numFmtId="169" formatCode="_-* #,##0\ &quot;€&quot;_-;\-* #,##0\ &quot;€&quot;_-;_-* &quot;-&quot;??\ &quot;€&quot;_-;_-@_-"/>
    <numFmt numFmtId="170" formatCode="_-* #,##0\ [$€-1]_-;\-* #,##0\ [$€-1]_-;_-* &quot;-&quot;??\ [$€-1]_-"/>
    <numFmt numFmtId="171" formatCode="_-* #,##0.00\ [$€-40C]_-;\-* #,##0.00\ [$€-40C]_-;_-* &quot;-&quot;??\ [$€-40C]_-;_-@_-"/>
    <numFmt numFmtId="172" formatCode="_-* #,##0\ _€_-;\-* #,##0\ _€_-;_-* &quot;-&quot;??\ _€_-;_-@_-"/>
    <numFmt numFmtId="173" formatCode="0.0%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Trebuchet MS"/>
      <family val="2"/>
    </font>
    <font>
      <sz val="11"/>
      <color theme="1"/>
      <name val="Trebuchet MS"/>
      <family val="2"/>
    </font>
    <font>
      <sz val="18"/>
      <color theme="0"/>
      <name val="Trebuchet MS"/>
      <family val="2"/>
    </font>
    <font>
      <i/>
      <sz val="11"/>
      <color rgb="FFFF0000"/>
      <name val="Trebuchet MS"/>
      <family val="2"/>
    </font>
    <font>
      <b/>
      <u/>
      <sz val="14"/>
      <color rgb="FF0070C0"/>
      <name val="Trebuchet MS"/>
      <family val="2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b/>
      <u/>
      <sz val="9"/>
      <color theme="1"/>
      <name val="Trebuchet MS"/>
      <family val="2"/>
    </font>
    <font>
      <b/>
      <sz val="10"/>
      <color theme="1"/>
      <name val="Trebuchet MS"/>
      <family val="2"/>
    </font>
    <font>
      <sz val="8"/>
      <color theme="1"/>
      <name val="Trebuchet MS"/>
      <family val="2"/>
    </font>
    <font>
      <b/>
      <sz val="11"/>
      <color theme="1"/>
      <name val="Trebuchet MS"/>
      <family val="2"/>
    </font>
    <font>
      <b/>
      <u/>
      <sz val="12"/>
      <color rgb="FFFF0000"/>
      <name val="Trebuchet MS"/>
      <family val="2"/>
    </font>
    <font>
      <b/>
      <sz val="12"/>
      <color theme="1"/>
      <name val="Trebuchet MS"/>
      <family val="2"/>
    </font>
    <font>
      <sz val="16"/>
      <color theme="1"/>
      <name val="Trebuchet MS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u/>
      <sz val="10"/>
      <color theme="1"/>
      <name val="Trebuchet MS"/>
      <family val="2"/>
    </font>
    <font>
      <sz val="12"/>
      <color theme="1"/>
      <name val="Trebuchet MS"/>
      <family val="2"/>
    </font>
    <font>
      <sz val="7.5"/>
      <color theme="1"/>
      <name val="Trebuchet MS"/>
      <family val="2"/>
    </font>
    <font>
      <sz val="16"/>
      <color theme="0"/>
      <name val="Trebuchet MS"/>
      <family val="2"/>
    </font>
    <font>
      <sz val="10"/>
      <name val="Trebuchet MS"/>
      <family val="2"/>
    </font>
    <font>
      <sz val="11"/>
      <name val="Trebuchet MS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color rgb="FFFF0000"/>
      <name val="Trebuchet MS"/>
      <family val="2"/>
    </font>
    <font>
      <sz val="14"/>
      <color theme="1"/>
      <name val="Trebuchet MS"/>
      <family val="2"/>
    </font>
    <font>
      <sz val="12"/>
      <name val="Trebuchet MS"/>
      <family val="2"/>
    </font>
    <font>
      <sz val="10"/>
      <name val="Arial"/>
      <family val="2"/>
    </font>
    <font>
      <b/>
      <sz val="10"/>
      <color indexed="10"/>
      <name val="Trebuchet MS"/>
      <family val="2"/>
    </font>
    <font>
      <b/>
      <sz val="10"/>
      <name val="Trebuchet MS"/>
      <family val="2"/>
    </font>
    <font>
      <sz val="10"/>
      <color rgb="FFFF0000"/>
      <name val="Trebuchet MS"/>
      <family val="2"/>
    </font>
    <font>
      <b/>
      <sz val="11"/>
      <color theme="1"/>
      <name val="Calibri"/>
      <family val="2"/>
      <scheme val="minor"/>
    </font>
    <font>
      <sz val="14"/>
      <color theme="0"/>
      <name val="Trebuchet MS"/>
      <family val="2"/>
    </font>
    <font>
      <sz val="12"/>
      <color theme="0"/>
      <name val="Trebuchet MS"/>
      <family val="2"/>
    </font>
    <font>
      <sz val="11"/>
      <name val="Arial"/>
      <family val="2"/>
    </font>
    <font>
      <b/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9" fillId="0" borderId="0"/>
    <xf numFmtId="0" fontId="29" fillId="0" borderId="0"/>
    <xf numFmtId="168" fontId="29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3">
    <xf numFmtId="0" fontId="0" fillId="0" borderId="0" xfId="0"/>
    <xf numFmtId="0" fontId="3" fillId="0" borderId="0" xfId="0" applyFont="1"/>
    <xf numFmtId="0" fontId="7" fillId="3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vertical="center" wrapText="1"/>
    </xf>
    <xf numFmtId="165" fontId="8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>
      <alignment vertical="center" wrapText="1"/>
    </xf>
    <xf numFmtId="165" fontId="8" fillId="5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12" fillId="3" borderId="4" xfId="0" applyFont="1" applyFill="1" applyBorder="1" applyAlignment="1">
      <alignment horizontal="center" vertical="center" wrapText="1"/>
    </xf>
    <xf numFmtId="165" fontId="3" fillId="3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0" fontId="13" fillId="0" borderId="0" xfId="0" applyFont="1" applyAlignment="1">
      <alignment vertical="top"/>
    </xf>
    <xf numFmtId="3" fontId="7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5" fontId="11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20" fillId="7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22" fillId="0" borderId="0" xfId="0" applyFont="1"/>
    <xf numFmtId="0" fontId="24" fillId="0" borderId="13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28" fillId="9" borderId="4" xfId="0" applyFont="1" applyFill="1" applyBorder="1" applyAlignment="1">
      <alignment horizontal="center" vertical="center" wrapText="1"/>
    </xf>
    <xf numFmtId="0" fontId="31" fillId="5" borderId="18" xfId="3" applyFont="1" applyFill="1" applyBorder="1" applyAlignment="1" applyProtection="1">
      <alignment horizontal="center" vertical="center" wrapText="1"/>
      <protection hidden="1"/>
    </xf>
    <xf numFmtId="0" fontId="31" fillId="5" borderId="19" xfId="3" applyFont="1" applyFill="1" applyBorder="1" applyAlignment="1" applyProtection="1">
      <alignment horizontal="center" vertical="center" wrapText="1"/>
      <protection hidden="1"/>
    </xf>
    <xf numFmtId="0" fontId="31" fillId="5" borderId="17" xfId="3" applyFont="1" applyFill="1" applyBorder="1" applyAlignment="1" applyProtection="1">
      <alignment horizontal="center" vertical="center" wrapText="1"/>
      <protection hidden="1"/>
    </xf>
    <xf numFmtId="0" fontId="31" fillId="5" borderId="20" xfId="3" applyFont="1" applyFill="1" applyBorder="1" applyAlignment="1" applyProtection="1">
      <alignment horizontal="center" vertical="center" wrapText="1"/>
      <protection hidden="1"/>
    </xf>
    <xf numFmtId="0" fontId="30" fillId="10" borderId="16" xfId="3" applyFont="1" applyFill="1" applyBorder="1" applyAlignment="1" applyProtection="1">
      <alignment horizontal="left" vertical="center" wrapText="1"/>
      <protection hidden="1"/>
    </xf>
    <xf numFmtId="0" fontId="22" fillId="10" borderId="21" xfId="3" applyFont="1" applyFill="1" applyBorder="1" applyAlignment="1" applyProtection="1">
      <alignment horizontal="center" vertical="center" wrapText="1"/>
      <protection hidden="1"/>
    </xf>
    <xf numFmtId="167" fontId="22" fillId="10" borderId="21" xfId="3" applyNumberFormat="1" applyFont="1" applyFill="1" applyBorder="1" applyAlignment="1" applyProtection="1">
      <alignment horizontal="center" vertical="center" wrapText="1"/>
      <protection hidden="1"/>
    </xf>
    <xf numFmtId="169" fontId="22" fillId="10" borderId="21" xfId="4" applyNumberFormat="1" applyFont="1" applyFill="1" applyBorder="1" applyAlignment="1" applyProtection="1">
      <alignment horizontal="center" vertical="center" wrapText="1"/>
      <protection hidden="1"/>
    </xf>
    <xf numFmtId="170" fontId="22" fillId="10" borderId="22" xfId="4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/>
    <xf numFmtId="170" fontId="22" fillId="0" borderId="4" xfId="4" applyNumberFormat="1" applyFont="1" applyBorder="1" applyAlignment="1" applyProtection="1">
      <alignment horizontal="center" vertical="center" wrapText="1"/>
      <protection hidden="1"/>
    </xf>
    <xf numFmtId="170" fontId="12" fillId="5" borderId="4" xfId="0" applyNumberFormat="1" applyFont="1" applyFill="1" applyBorder="1"/>
    <xf numFmtId="0" fontId="3" fillId="3" borderId="4" xfId="0" applyFont="1" applyFill="1" applyBorder="1" applyAlignment="1">
      <alignment vertical="center"/>
    </xf>
    <xf numFmtId="0" fontId="8" fillId="7" borderId="4" xfId="0" applyFont="1" applyFill="1" applyBorder="1" applyAlignment="1">
      <alignment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11" borderId="4" xfId="0" applyFont="1" applyFill="1" applyBorder="1" applyAlignment="1" applyProtection="1">
      <alignment horizontal="center" vertical="center" wrapText="1"/>
      <protection locked="0"/>
    </xf>
    <xf numFmtId="169" fontId="22" fillId="11" borderId="4" xfId="4" applyNumberFormat="1" applyFont="1" applyFill="1" applyBorder="1" applyAlignment="1" applyProtection="1">
      <alignment horizontal="center" vertical="center" wrapText="1"/>
      <protection locked="0"/>
    </xf>
    <xf numFmtId="167" fontId="22" fillId="11" borderId="4" xfId="3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/>
    <xf numFmtId="0" fontId="0" fillId="5" borderId="4" xfId="0" applyFill="1" applyBorder="1"/>
    <xf numFmtId="0" fontId="8" fillId="0" borderId="0" xfId="0" applyFont="1" applyAlignment="1">
      <alignment horizontal="center"/>
    </xf>
    <xf numFmtId="0" fontId="26" fillId="0" borderId="0" xfId="0" applyFont="1"/>
    <xf numFmtId="171" fontId="0" fillId="0" borderId="4" xfId="0" applyNumberFormat="1" applyBorder="1"/>
    <xf numFmtId="171" fontId="0" fillId="5" borderId="4" xfId="0" applyNumberFormat="1" applyFill="1" applyBorder="1"/>
    <xf numFmtId="0" fontId="33" fillId="5" borderId="5" xfId="0" applyFont="1" applyFill="1" applyBorder="1"/>
    <xf numFmtId="166" fontId="3" fillId="0" borderId="0" xfId="0" applyNumberFormat="1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6" fontId="8" fillId="11" borderId="4" xfId="0" applyNumberFormat="1" applyFont="1" applyFill="1" applyBorder="1" applyAlignment="1" applyProtection="1">
      <alignment horizontal="center" vertical="center" wrapText="1"/>
      <protection locked="0"/>
    </xf>
    <xf numFmtId="166" fontId="19" fillId="6" borderId="4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49" fontId="25" fillId="3" borderId="27" xfId="0" applyNumberFormat="1" applyFont="1" applyFill="1" applyBorder="1" applyAlignment="1">
      <alignment horizontal="center" vertical="center" wrapText="1"/>
    </xf>
    <xf numFmtId="0" fontId="24" fillId="0" borderId="23" xfId="0" applyFont="1" applyBorder="1" applyAlignment="1">
      <alignment vertical="center"/>
    </xf>
    <xf numFmtId="0" fontId="32" fillId="0" borderId="0" xfId="0" applyFont="1"/>
    <xf numFmtId="0" fontId="7" fillId="3" borderId="4" xfId="0" applyFont="1" applyFill="1" applyBorder="1" applyAlignment="1">
      <alignment vertical="center"/>
    </xf>
    <xf numFmtId="165" fontId="3" fillId="11" borderId="4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8" fillId="3" borderId="4" xfId="0" applyNumberFormat="1" applyFont="1" applyFill="1" applyBorder="1" applyAlignment="1">
      <alignment horizontal="center" vertical="center" wrapText="1"/>
    </xf>
    <xf numFmtId="165" fontId="8" fillId="3" borderId="5" xfId="0" applyNumberFormat="1" applyFont="1" applyFill="1" applyBorder="1" applyAlignment="1">
      <alignment horizontal="center" vertical="center" wrapText="1"/>
    </xf>
    <xf numFmtId="165" fontId="9" fillId="3" borderId="4" xfId="0" applyNumberFormat="1" applyFont="1" applyFill="1" applyBorder="1" applyAlignment="1">
      <alignment horizontal="center" vertical="center" wrapText="1"/>
    </xf>
    <xf numFmtId="165" fontId="32" fillId="11" borderId="5" xfId="0" applyNumberFormat="1" applyFont="1" applyFill="1" applyBorder="1" applyAlignment="1">
      <alignment horizontal="center" vertical="center" wrapText="1"/>
    </xf>
    <xf numFmtId="165" fontId="10" fillId="3" borderId="5" xfId="0" applyNumberFormat="1" applyFont="1" applyFill="1" applyBorder="1" applyAlignment="1">
      <alignment horizontal="center" vertical="center" wrapText="1"/>
    </xf>
    <xf numFmtId="165" fontId="8" fillId="11" borderId="4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4" xfId="0" applyNumberFormat="1" applyFont="1" applyBorder="1" applyAlignment="1" applyProtection="1">
      <alignment horizontal="center" vertical="center" wrapText="1"/>
      <protection locked="0"/>
    </xf>
    <xf numFmtId="165" fontId="11" fillId="3" borderId="4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165" fontId="12" fillId="5" borderId="4" xfId="0" applyNumberFormat="1" applyFont="1" applyFill="1" applyBorder="1" applyAlignment="1">
      <alignment horizontal="center" vertical="center" wrapText="1"/>
    </xf>
    <xf numFmtId="165" fontId="8" fillId="5" borderId="4" xfId="0" applyNumberFormat="1" applyFont="1" applyFill="1" applyBorder="1" applyAlignment="1" applyProtection="1">
      <alignment vertical="center" wrapText="1"/>
      <protection locked="0"/>
    </xf>
    <xf numFmtId="165" fontId="32" fillId="11" borderId="5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4" xfId="0" quotePrefix="1" applyNumberFormat="1" applyFont="1" applyBorder="1" applyAlignment="1">
      <alignment horizontal="center" vertical="center" wrapText="1"/>
    </xf>
    <xf numFmtId="0" fontId="3" fillId="0" borderId="4" xfId="0" applyFont="1" applyBorder="1"/>
    <xf numFmtId="172" fontId="3" fillId="0" borderId="4" xfId="5" applyNumberFormat="1" applyFont="1" applyBorder="1"/>
    <xf numFmtId="0" fontId="8" fillId="11" borderId="4" xfId="0" applyFont="1" applyFill="1" applyBorder="1" applyAlignment="1" applyProtection="1">
      <alignment vertical="center" wrapText="1"/>
      <protection locked="0"/>
    </xf>
    <xf numFmtId="0" fontId="23" fillId="0" borderId="0" xfId="0" quotePrefix="1" applyFont="1" applyAlignment="1">
      <alignment vertical="center"/>
    </xf>
    <xf numFmtId="9" fontId="19" fillId="9" borderId="4" xfId="1" applyFont="1" applyFill="1" applyBorder="1" applyAlignment="1">
      <alignment horizontal="center" vertical="center" wrapText="1"/>
    </xf>
    <xf numFmtId="9" fontId="3" fillId="0" borderId="0" xfId="1" applyFont="1" applyAlignment="1">
      <alignment horizontal="center" vertical="center" wrapText="1"/>
    </xf>
    <xf numFmtId="173" fontId="3" fillId="11" borderId="4" xfId="1" applyNumberFormat="1" applyFont="1" applyFill="1" applyBorder="1" applyAlignment="1" applyProtection="1">
      <alignment horizontal="center" vertical="center" wrapText="1"/>
      <protection locked="0"/>
    </xf>
    <xf numFmtId="173" fontId="7" fillId="11" borderId="4" xfId="1" applyNumberFormat="1" applyFont="1" applyFill="1" applyBorder="1" applyAlignment="1" applyProtection="1">
      <alignment horizontal="center" vertical="center" wrapText="1"/>
      <protection locked="0"/>
    </xf>
    <xf numFmtId="173" fontId="0" fillId="11" borderId="4" xfId="1" applyNumberFormat="1" applyFont="1" applyFill="1" applyBorder="1" applyAlignment="1" applyProtection="1">
      <alignment horizontal="center" vertical="center"/>
      <protection locked="0"/>
    </xf>
    <xf numFmtId="0" fontId="14" fillId="9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9" fontId="3" fillId="0" borderId="0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5" fontId="19" fillId="0" borderId="0" xfId="0" applyNumberFormat="1" applyFont="1" applyAlignment="1" applyProtection="1">
      <alignment vertical="center" wrapText="1"/>
      <protection locked="0"/>
    </xf>
    <xf numFmtId="0" fontId="5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11" xfId="0" applyBorder="1" applyAlignment="1">
      <alignment vertical="center"/>
    </xf>
    <xf numFmtId="0" fontId="36" fillId="12" borderId="21" xfId="0" applyFont="1" applyFill="1" applyBorder="1" applyAlignment="1">
      <alignment horizontal="center" vertical="center" wrapText="1"/>
    </xf>
    <xf numFmtId="0" fontId="0" fillId="12" borderId="21" xfId="0" applyFill="1" applyBorder="1" applyAlignment="1">
      <alignment horizontal="center" vertical="center"/>
    </xf>
    <xf numFmtId="0" fontId="0" fillId="0" borderId="28" xfId="0" applyBorder="1"/>
    <xf numFmtId="0" fontId="0" fillId="0" borderId="1" xfId="0" applyBorder="1" applyAlignment="1">
      <alignment horizontal="left" vertical="center"/>
    </xf>
    <xf numFmtId="0" fontId="0" fillId="0" borderId="30" xfId="0" applyBorder="1"/>
    <xf numFmtId="0" fontId="0" fillId="0" borderId="31" xfId="0" applyBorder="1"/>
    <xf numFmtId="0" fontId="0" fillId="12" borderId="29" xfId="0" applyFill="1" applyBorder="1" applyAlignment="1">
      <alignment horizontal="center" vertical="center"/>
    </xf>
    <xf numFmtId="0" fontId="36" fillId="12" borderId="3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29" fillId="0" borderId="4" xfId="0" applyFont="1" applyBorder="1" applyAlignment="1">
      <alignment horizontal="left"/>
    </xf>
    <xf numFmtId="0" fontId="23" fillId="0" borderId="25" xfId="0" applyFont="1" applyBorder="1" applyAlignment="1">
      <alignment horizontal="left" vertical="center" wrapText="1"/>
    </xf>
    <xf numFmtId="0" fontId="23" fillId="0" borderId="26" xfId="0" applyFont="1" applyBorder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2" xfId="0" applyNumberFormat="1" applyFont="1" applyBorder="1" applyAlignment="1" applyProtection="1">
      <alignment horizontal="center" vertical="center" wrapText="1"/>
      <protection locked="0"/>
    </xf>
    <xf numFmtId="49" fontId="8" fillId="0" borderId="3" xfId="0" applyNumberFormat="1" applyFont="1" applyBorder="1" applyAlignment="1" applyProtection="1">
      <alignment horizontal="center" vertical="center" wrapText="1"/>
      <protection locked="0"/>
    </xf>
    <xf numFmtId="0" fontId="0" fillId="11" borderId="0" xfId="0" applyFill="1" applyAlignment="1">
      <alignment horizontal="left" vertical="top"/>
    </xf>
    <xf numFmtId="0" fontId="21" fillId="2" borderId="10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35" fillId="2" borderId="10" xfId="0" applyFont="1" applyFill="1" applyBorder="1" applyAlignment="1">
      <alignment horizontal="center" vertical="center" wrapText="1"/>
    </xf>
    <xf numFmtId="0" fontId="35" fillId="2" borderId="0" xfId="0" applyFont="1" applyFill="1" applyAlignment="1">
      <alignment horizontal="center" vertical="center" wrapText="1"/>
    </xf>
    <xf numFmtId="49" fontId="8" fillId="11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11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11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11" xfId="0" applyFont="1" applyBorder="1" applyAlignment="1" applyProtection="1">
      <alignment horizontal="left" vertical="top"/>
      <protection locked="0"/>
    </xf>
    <xf numFmtId="0" fontId="7" fillId="0" borderId="6" xfId="0" applyFont="1" applyBorder="1" applyAlignment="1" applyProtection="1">
      <alignment horizontal="left" vertical="top"/>
      <protection locked="0"/>
    </xf>
    <xf numFmtId="0" fontId="7" fillId="0" borderId="12" xfId="0" applyFont="1" applyBorder="1" applyAlignment="1" applyProtection="1">
      <alignment horizontal="left" vertical="top"/>
      <protection locked="0"/>
    </xf>
    <xf numFmtId="0" fontId="34" fillId="2" borderId="1" xfId="0" applyFont="1" applyFill="1" applyBorder="1" applyAlignment="1">
      <alignment horizontal="center" vertical="center" wrapText="1"/>
    </xf>
    <xf numFmtId="0" fontId="34" fillId="2" borderId="2" xfId="0" applyFont="1" applyFill="1" applyBorder="1" applyAlignment="1">
      <alignment horizontal="center" vertical="center" wrapText="1"/>
    </xf>
    <xf numFmtId="0" fontId="34" fillId="2" borderId="3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center" vertical="center" wrapText="1"/>
      <protection locked="0"/>
    </xf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7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37" fillId="0" borderId="33" xfId="0" applyFont="1" applyBorder="1" applyAlignment="1">
      <alignment horizontal="center" vertical="center"/>
    </xf>
    <xf numFmtId="0" fontId="37" fillId="0" borderId="2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2" fillId="11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65" fontId="15" fillId="0" borderId="4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27" fillId="3" borderId="4" xfId="0" applyFont="1" applyFill="1" applyBorder="1" applyAlignment="1">
      <alignment horizontal="center" vertical="center" wrapText="1"/>
    </xf>
    <xf numFmtId="0" fontId="27" fillId="8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5" fontId="19" fillId="0" borderId="4" xfId="0" applyNumberFormat="1" applyFont="1" applyBorder="1" applyAlignment="1" applyProtection="1">
      <alignment horizontal="center" vertical="center" wrapText="1"/>
      <protection locked="0"/>
    </xf>
  </cellXfs>
  <cellStyles count="6">
    <cellStyle name="Milliers" xfId="5" builtinId="3"/>
    <cellStyle name="Monétaire 2 2" xfId="4" xr:uid="{00000000-0005-0000-0000-000001000000}"/>
    <cellStyle name="Normal" xfId="0" builtinId="0"/>
    <cellStyle name="Normal 2 2" xfId="3" xr:uid="{00000000-0005-0000-0000-000003000000}"/>
    <cellStyle name="Normal 6" xfId="2" xr:uid="{00000000-0005-0000-0000-000004000000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230909</xdr:colOff>
      <xdr:row>34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4D1348C7-AD3C-6E45-8A04-9C46B9BB7892}"/>
            </a:ext>
          </a:extLst>
        </xdr:cNvPr>
        <xdr:cNvSpPr txBox="1"/>
      </xdr:nvSpPr>
      <xdr:spPr>
        <a:xfrm>
          <a:off x="18938009" y="15786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9"/>
  <sheetViews>
    <sheetView showGridLines="0" zoomScaleNormal="100" zoomScalePageLayoutView="195" workbookViewId="0">
      <selection sqref="A1:B1"/>
    </sheetView>
  </sheetViews>
  <sheetFormatPr baseColWidth="10" defaultRowHeight="14.25" x14ac:dyDescent="0.45"/>
  <cols>
    <col min="1" max="1" width="26.3984375" customWidth="1"/>
    <col min="2" max="2" width="79.265625" customWidth="1"/>
  </cols>
  <sheetData>
    <row r="1" spans="1:2" ht="45.95" customHeight="1" x14ac:dyDescent="0.45">
      <c r="A1" s="113" t="s">
        <v>223</v>
      </c>
      <c r="B1" s="114"/>
    </row>
    <row r="2" spans="1:2" ht="55.5" customHeight="1" x14ac:dyDescent="0.45">
      <c r="A2" s="115" t="s">
        <v>112</v>
      </c>
      <c r="B2" s="115"/>
    </row>
    <row r="3" spans="1:2" ht="14.65" thickBot="1" x14ac:dyDescent="0.5">
      <c r="A3" s="19"/>
      <c r="B3" s="19"/>
    </row>
    <row r="4" spans="1:2" ht="15.75" thickBot="1" x14ac:dyDescent="0.5">
      <c r="A4" s="61" t="s">
        <v>111</v>
      </c>
      <c r="B4" s="60" t="s">
        <v>151</v>
      </c>
    </row>
    <row r="5" spans="1:2" ht="14.65" thickBot="1" x14ac:dyDescent="0.5">
      <c r="A5" s="57"/>
      <c r="B5" s="58"/>
    </row>
    <row r="6" spans="1:2" ht="15.4" x14ac:dyDescent="0.45">
      <c r="A6" s="20" t="s">
        <v>113</v>
      </c>
      <c r="B6" s="59"/>
    </row>
    <row r="7" spans="1:2" ht="30" customHeight="1" x14ac:dyDescent="0.45">
      <c r="A7" s="116" t="s">
        <v>92</v>
      </c>
      <c r="B7" s="117"/>
    </row>
    <row r="8" spans="1:2" ht="39" customHeight="1" thickBot="1" x14ac:dyDescent="0.5">
      <c r="A8" s="111" t="s">
        <v>114</v>
      </c>
      <c r="B8" s="112"/>
    </row>
    <row r="9" spans="1:2" x14ac:dyDescent="0.45">
      <c r="A9" s="19"/>
      <c r="B9" s="19"/>
    </row>
  </sheetData>
  <mergeCells count="4">
    <mergeCell ref="A8:B8"/>
    <mergeCell ref="A1:B1"/>
    <mergeCell ref="A2:B2"/>
    <mergeCell ref="A7:B7"/>
  </mergeCells>
  <pageMargins left="0.55118110236220474" right="0.31496062992125984" top="0.74803149606299213" bottom="0.5" header="0.31496062992125984" footer="0.31496062992125984"/>
  <pageSetup paperSize="9" scale="89" fitToHeight="0" orientation="portrait" horizontalDpi="4294967294" r:id="rId1"/>
  <headerFooter>
    <oddHeader>&amp;CUGECAM AQUITAINE</oddHeader>
    <oddFooter>&amp;LMEMOIRE TECHNIQUE&amp;CPage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showGridLines="0" tabSelected="1" topLeftCell="A2" zoomScale="102" workbookViewId="0">
      <selection activeCell="B23" sqref="B23"/>
    </sheetView>
  </sheetViews>
  <sheetFormatPr baseColWidth="10" defaultRowHeight="14.25" x14ac:dyDescent="0.45"/>
  <cols>
    <col min="1" max="1" width="31" customWidth="1"/>
    <col min="2" max="2" width="22.3984375" customWidth="1"/>
    <col min="4" max="4" width="20.3984375" customWidth="1"/>
  </cols>
  <sheetData>
    <row r="1" spans="1:4" ht="55.5" customHeight="1" x14ac:dyDescent="0.45">
      <c r="A1" s="124" t="str">
        <f>Présentation!A1</f>
        <v xml:space="preserve">Prestations de restauration au sein de l'ESSR Le Prieuré </v>
      </c>
      <c r="B1" s="125"/>
      <c r="C1" s="125"/>
      <c r="D1" s="125"/>
    </row>
    <row r="3" spans="1:4" ht="21" x14ac:dyDescent="0.45">
      <c r="A3" s="122" t="s">
        <v>115</v>
      </c>
      <c r="B3" s="123"/>
      <c r="C3" s="123"/>
      <c r="D3" s="123"/>
    </row>
    <row r="4" spans="1:4" x14ac:dyDescent="0.45">
      <c r="A4" s="37" t="s">
        <v>111</v>
      </c>
      <c r="B4" s="118" t="str">
        <f>Présentation!B4</f>
        <v>Indiquer Nom du candidat</v>
      </c>
      <c r="C4" s="119"/>
      <c r="D4" s="120"/>
    </row>
    <row r="6" spans="1:4" x14ac:dyDescent="0.45">
      <c r="B6" s="45" t="s">
        <v>118</v>
      </c>
      <c r="C6" s="45" t="s">
        <v>121</v>
      </c>
      <c r="D6" s="45" t="s">
        <v>122</v>
      </c>
    </row>
    <row r="7" spans="1:4" x14ac:dyDescent="0.45">
      <c r="A7" s="45" t="s">
        <v>116</v>
      </c>
      <c r="B7" s="49">
        <f>'12-Charges exploit LE PRIEURE'!D75</f>
        <v>0</v>
      </c>
      <c r="C7" s="89"/>
      <c r="D7" s="49">
        <f>B7*(1+C7)</f>
        <v>0</v>
      </c>
    </row>
    <row r="8" spans="1:4" x14ac:dyDescent="0.45">
      <c r="A8" s="45" t="s">
        <v>119</v>
      </c>
      <c r="B8" s="49">
        <f>'15.Frais perso LE PRIEURE'!G24</f>
        <v>0</v>
      </c>
      <c r="C8" s="89"/>
      <c r="D8" s="49">
        <f>B8*(1+C8)</f>
        <v>0</v>
      </c>
    </row>
    <row r="9" spans="1:4" x14ac:dyDescent="0.45">
      <c r="A9" s="46" t="s">
        <v>120</v>
      </c>
      <c r="B9" s="50">
        <f>SUM(B7:B8)</f>
        <v>0</v>
      </c>
      <c r="C9" s="46"/>
      <c r="D9" s="50">
        <f>SUM(D7:D8)</f>
        <v>0</v>
      </c>
    </row>
    <row r="12" spans="1:4" x14ac:dyDescent="0.45">
      <c r="B12" s="121" t="s">
        <v>123</v>
      </c>
      <c r="C12" s="121"/>
      <c r="D12" s="121"/>
    </row>
    <row r="13" spans="1:4" x14ac:dyDescent="0.45">
      <c r="B13" s="121"/>
      <c r="C13" s="121"/>
      <c r="D13" s="121"/>
    </row>
    <row r="14" spans="1:4" x14ac:dyDescent="0.45">
      <c r="B14" s="121"/>
      <c r="C14" s="121"/>
      <c r="D14" s="121"/>
    </row>
    <row r="15" spans="1:4" x14ac:dyDescent="0.45">
      <c r="B15" s="121"/>
      <c r="C15" s="121"/>
      <c r="D15" s="121"/>
    </row>
    <row r="16" spans="1:4" x14ac:dyDescent="0.45">
      <c r="B16" s="121"/>
      <c r="C16" s="121"/>
      <c r="D16" s="121"/>
    </row>
    <row r="17" spans="1:4" x14ac:dyDescent="0.45">
      <c r="B17" s="121"/>
      <c r="C17" s="121"/>
      <c r="D17" s="121"/>
    </row>
    <row r="19" spans="1:4" ht="21" x14ac:dyDescent="0.45">
      <c r="A19" s="122" t="s">
        <v>154</v>
      </c>
      <c r="B19" s="123"/>
      <c r="C19" s="123"/>
      <c r="D19" s="123"/>
    </row>
    <row r="21" spans="1:4" x14ac:dyDescent="0.45">
      <c r="B21" s="51" t="s">
        <v>118</v>
      </c>
      <c r="D21" s="51" t="s">
        <v>122</v>
      </c>
    </row>
    <row r="22" spans="1:4" x14ac:dyDescent="0.45">
      <c r="A22" s="45" t="s">
        <v>139</v>
      </c>
      <c r="B22" s="49">
        <f>B9</f>
        <v>0</v>
      </c>
      <c r="D22" s="49">
        <f>D9</f>
        <v>0</v>
      </c>
    </row>
    <row r="23" spans="1:4" x14ac:dyDescent="0.45">
      <c r="A23" s="45" t="s">
        <v>140</v>
      </c>
      <c r="B23" s="49">
        <f>'13-BPU repas'!C33</f>
        <v>0</v>
      </c>
      <c r="D23" s="49">
        <f>'13-BPU repas'!C34</f>
        <v>0</v>
      </c>
    </row>
    <row r="24" spans="1:4" x14ac:dyDescent="0.45">
      <c r="A24" s="45" t="s">
        <v>141</v>
      </c>
      <c r="B24" s="49">
        <f>'BPU dotation'!H41</f>
        <v>0</v>
      </c>
      <c r="D24" s="49">
        <f>'BPU dotation'!H42</f>
        <v>0</v>
      </c>
    </row>
    <row r="25" spans="1:4" x14ac:dyDescent="0.45">
      <c r="B25" s="50">
        <f>SUM(B22:B24)</f>
        <v>0</v>
      </c>
      <c r="D25" s="50">
        <f>SUM(D22:D24)</f>
        <v>0</v>
      </c>
    </row>
  </sheetData>
  <sheetProtection password="D58C" sheet="1" objects="1" scenarios="1"/>
  <mergeCells count="5">
    <mergeCell ref="B4:D4"/>
    <mergeCell ref="B12:D17"/>
    <mergeCell ref="A19:D19"/>
    <mergeCell ref="A1:D1"/>
    <mergeCell ref="A3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E83"/>
  <sheetViews>
    <sheetView showGridLines="0" topLeftCell="A49" zoomScaleNormal="115" zoomScalePageLayoutView="130" workbookViewId="0">
      <selection activeCell="A3" sqref="A3:D3"/>
    </sheetView>
  </sheetViews>
  <sheetFormatPr baseColWidth="10" defaultColWidth="10.86328125" defaultRowHeight="14.25" x14ac:dyDescent="0.45"/>
  <cols>
    <col min="1" max="1" width="76.265625" style="1" customWidth="1"/>
    <col min="2" max="2" width="17.265625" style="1" customWidth="1"/>
    <col min="3" max="3" width="16.86328125" style="1" customWidth="1"/>
    <col min="4" max="4" width="23.73046875" style="15" customWidth="1"/>
    <col min="5" max="16384" width="10.86328125" style="1"/>
  </cols>
  <sheetData>
    <row r="1" spans="1:5" ht="44.1" customHeight="1" x14ac:dyDescent="0.45">
      <c r="A1" s="113" t="str">
        <f>Présentation!A1</f>
        <v xml:space="preserve">Prestations de restauration au sein de l'ESSR Le Prieuré </v>
      </c>
      <c r="B1" s="114"/>
      <c r="C1" s="114"/>
      <c r="D1" s="114"/>
    </row>
    <row r="2" spans="1:5" ht="23.25" x14ac:dyDescent="0.45">
      <c r="A2" s="129" t="s">
        <v>91</v>
      </c>
      <c r="B2" s="130"/>
      <c r="C2" s="130"/>
      <c r="D2" s="131"/>
    </row>
    <row r="3" spans="1:5" ht="34.5" customHeight="1" x14ac:dyDescent="0.45">
      <c r="A3" s="135" t="s">
        <v>168</v>
      </c>
      <c r="B3" s="136"/>
      <c r="C3" s="136"/>
      <c r="D3" s="137"/>
    </row>
    <row r="4" spans="1:5" ht="20.25" customHeight="1" x14ac:dyDescent="0.45">
      <c r="A4" s="37" t="s">
        <v>111</v>
      </c>
      <c r="B4" s="126" t="str">
        <f>Présentation!B4</f>
        <v>Indiquer Nom du candidat</v>
      </c>
      <c r="C4" s="127"/>
      <c r="D4" s="128"/>
    </row>
    <row r="5" spans="1:5" ht="21.95" customHeight="1" x14ac:dyDescent="0.45">
      <c r="A5" s="142" t="s">
        <v>107</v>
      </c>
      <c r="B5" s="143"/>
      <c r="C5" s="143"/>
      <c r="D5" s="53"/>
    </row>
    <row r="6" spans="1:5" ht="20.100000000000001" customHeight="1" x14ac:dyDescent="0.45">
      <c r="A6" s="38" t="s">
        <v>90</v>
      </c>
      <c r="B6" s="39" t="s">
        <v>117</v>
      </c>
      <c r="C6" s="39" t="s">
        <v>37</v>
      </c>
      <c r="D6" s="17" t="s">
        <v>128</v>
      </c>
    </row>
    <row r="7" spans="1:5" ht="20.100000000000001" customHeight="1" x14ac:dyDescent="0.45">
      <c r="A7" s="7" t="s">
        <v>89</v>
      </c>
      <c r="B7" s="40" t="s">
        <v>35</v>
      </c>
      <c r="C7" s="40"/>
      <c r="D7" s="18"/>
    </row>
    <row r="8" spans="1:5" x14ac:dyDescent="0.45">
      <c r="A8" s="7" t="s">
        <v>88</v>
      </c>
      <c r="B8" s="40"/>
      <c r="C8" s="40" t="s">
        <v>35</v>
      </c>
      <c r="D8" s="54">
        <v>0</v>
      </c>
      <c r="E8" s="48"/>
    </row>
    <row r="9" spans="1:5" x14ac:dyDescent="0.45">
      <c r="A9" s="38" t="s">
        <v>87</v>
      </c>
      <c r="B9" s="39" t="s">
        <v>117</v>
      </c>
      <c r="C9" s="39" t="s">
        <v>37</v>
      </c>
      <c r="D9" s="17" t="s">
        <v>128</v>
      </c>
    </row>
    <row r="10" spans="1:5" x14ac:dyDescent="0.45">
      <c r="A10" s="7" t="s">
        <v>86</v>
      </c>
      <c r="B10" s="40"/>
      <c r="C10" s="40" t="s">
        <v>35</v>
      </c>
      <c r="D10" s="54">
        <v>0</v>
      </c>
    </row>
    <row r="11" spans="1:5" ht="27" customHeight="1" x14ac:dyDescent="0.45">
      <c r="A11" s="7" t="s">
        <v>85</v>
      </c>
      <c r="B11" s="40" t="s">
        <v>35</v>
      </c>
      <c r="C11" s="40"/>
      <c r="D11" s="18"/>
    </row>
    <row r="12" spans="1:5" ht="20.100000000000001" customHeight="1" x14ac:dyDescent="0.45">
      <c r="A12" s="38" t="s">
        <v>84</v>
      </c>
      <c r="B12" s="39" t="s">
        <v>117</v>
      </c>
      <c r="C12" s="39" t="s">
        <v>37</v>
      </c>
      <c r="D12" s="17" t="s">
        <v>128</v>
      </c>
    </row>
    <row r="13" spans="1:5" ht="18.95" customHeight="1" x14ac:dyDescent="0.45">
      <c r="A13" s="7" t="s">
        <v>83</v>
      </c>
      <c r="B13" s="40"/>
      <c r="C13" s="40" t="s">
        <v>35</v>
      </c>
      <c r="D13" s="54">
        <v>0</v>
      </c>
    </row>
    <row r="14" spans="1:5" ht="18.95" customHeight="1" x14ac:dyDescent="0.45">
      <c r="A14" s="7" t="s">
        <v>82</v>
      </c>
      <c r="B14" s="40"/>
      <c r="C14" s="40" t="s">
        <v>35</v>
      </c>
      <c r="D14" s="54">
        <v>0</v>
      </c>
    </row>
    <row r="15" spans="1:5" ht="18.95" customHeight="1" x14ac:dyDescent="0.45">
      <c r="A15" s="7" t="s">
        <v>81</v>
      </c>
      <c r="B15" s="40"/>
      <c r="C15" s="40" t="s">
        <v>35</v>
      </c>
      <c r="D15" s="54">
        <v>0</v>
      </c>
    </row>
    <row r="16" spans="1:5" ht="18.95" customHeight="1" x14ac:dyDescent="0.45">
      <c r="A16" s="7" t="s">
        <v>80</v>
      </c>
      <c r="B16" s="40"/>
      <c r="C16" s="40" t="s">
        <v>35</v>
      </c>
      <c r="D16" s="54">
        <v>0</v>
      </c>
    </row>
    <row r="17" spans="1:4" ht="18.95" customHeight="1" x14ac:dyDescent="0.45">
      <c r="A17" s="7" t="s">
        <v>79</v>
      </c>
      <c r="B17" s="40"/>
      <c r="C17" s="40" t="s">
        <v>35</v>
      </c>
      <c r="D17" s="54">
        <v>0</v>
      </c>
    </row>
    <row r="18" spans="1:4" ht="18.95" customHeight="1" x14ac:dyDescent="0.45">
      <c r="A18" s="7" t="s">
        <v>78</v>
      </c>
      <c r="B18" s="40"/>
      <c r="C18" s="40" t="s">
        <v>35</v>
      </c>
      <c r="D18" s="54">
        <v>0</v>
      </c>
    </row>
    <row r="19" spans="1:4" ht="24.75" customHeight="1" x14ac:dyDescent="0.45">
      <c r="A19" s="7" t="s">
        <v>77</v>
      </c>
      <c r="B19" s="40"/>
      <c r="C19" s="40" t="s">
        <v>35</v>
      </c>
      <c r="D19" s="54">
        <v>0</v>
      </c>
    </row>
    <row r="20" spans="1:4" ht="18.95" customHeight="1" x14ac:dyDescent="0.45">
      <c r="A20" s="7" t="s">
        <v>76</v>
      </c>
      <c r="B20" s="40"/>
      <c r="C20" s="40" t="s">
        <v>35</v>
      </c>
      <c r="D20" s="54">
        <v>0</v>
      </c>
    </row>
    <row r="21" spans="1:4" ht="23.25" x14ac:dyDescent="0.45">
      <c r="A21" s="38" t="s">
        <v>164</v>
      </c>
      <c r="B21" s="39" t="s">
        <v>117</v>
      </c>
      <c r="C21" s="39" t="s">
        <v>37</v>
      </c>
      <c r="D21" s="17" t="s">
        <v>128</v>
      </c>
    </row>
    <row r="22" spans="1:4" ht="26.25" customHeight="1" x14ac:dyDescent="0.45">
      <c r="A22" s="7" t="s">
        <v>165</v>
      </c>
      <c r="B22" s="40"/>
      <c r="C22" s="40" t="s">
        <v>35</v>
      </c>
      <c r="D22" s="54"/>
    </row>
    <row r="23" spans="1:4" ht="30.75" customHeight="1" x14ac:dyDescent="0.45">
      <c r="A23" s="7" t="s">
        <v>166</v>
      </c>
      <c r="B23" s="40"/>
      <c r="C23" s="40" t="s">
        <v>35</v>
      </c>
      <c r="D23" s="54"/>
    </row>
    <row r="24" spans="1:4" ht="20.100000000000001" customHeight="1" x14ac:dyDescent="0.45">
      <c r="A24" s="7" t="s">
        <v>75</v>
      </c>
      <c r="B24" s="40"/>
      <c r="C24" s="40" t="s">
        <v>35</v>
      </c>
      <c r="D24" s="54"/>
    </row>
    <row r="25" spans="1:4" ht="20.100000000000001" customHeight="1" x14ac:dyDescent="0.45">
      <c r="A25" s="7" t="s">
        <v>74</v>
      </c>
      <c r="B25" s="40"/>
      <c r="C25" s="40" t="s">
        <v>35</v>
      </c>
      <c r="D25" s="54"/>
    </row>
    <row r="26" spans="1:4" ht="20.100000000000001" customHeight="1" x14ac:dyDescent="0.45">
      <c r="A26" s="7" t="s">
        <v>73</v>
      </c>
      <c r="B26" s="40"/>
      <c r="C26" s="40" t="s">
        <v>35</v>
      </c>
      <c r="D26" s="54"/>
    </row>
    <row r="27" spans="1:4" ht="20.100000000000001" customHeight="1" x14ac:dyDescent="0.45">
      <c r="A27" s="38" t="s">
        <v>72</v>
      </c>
      <c r="B27" s="39" t="s">
        <v>117</v>
      </c>
      <c r="C27" s="39" t="s">
        <v>37</v>
      </c>
      <c r="D27" s="17" t="s">
        <v>128</v>
      </c>
    </row>
    <row r="28" spans="1:4" ht="20.100000000000001" customHeight="1" x14ac:dyDescent="0.45">
      <c r="A28" s="7" t="s">
        <v>71</v>
      </c>
      <c r="B28" s="40"/>
      <c r="C28" s="40" t="s">
        <v>35</v>
      </c>
      <c r="D28" s="54"/>
    </row>
    <row r="29" spans="1:4" ht="20.100000000000001" customHeight="1" x14ac:dyDescent="0.45">
      <c r="A29" s="7" t="s">
        <v>70</v>
      </c>
      <c r="B29" s="40"/>
      <c r="C29" s="40" t="s">
        <v>35</v>
      </c>
      <c r="D29" s="54"/>
    </row>
    <row r="30" spans="1:4" ht="20.100000000000001" customHeight="1" x14ac:dyDescent="0.45">
      <c r="A30" s="7" t="s">
        <v>69</v>
      </c>
      <c r="B30" s="40"/>
      <c r="C30" s="40" t="s">
        <v>35</v>
      </c>
      <c r="D30" s="54"/>
    </row>
    <row r="31" spans="1:4" ht="24" customHeight="1" x14ac:dyDescent="0.45">
      <c r="A31" s="7" t="s">
        <v>68</v>
      </c>
      <c r="B31" s="40"/>
      <c r="C31" s="40" t="s">
        <v>35</v>
      </c>
      <c r="D31" s="54"/>
    </row>
    <row r="32" spans="1:4" ht="20.100000000000001" customHeight="1" x14ac:dyDescent="0.45">
      <c r="A32" s="38" t="s">
        <v>67</v>
      </c>
      <c r="B32" s="39" t="s">
        <v>117</v>
      </c>
      <c r="C32" s="39" t="s">
        <v>37</v>
      </c>
      <c r="D32" s="17" t="s">
        <v>128</v>
      </c>
    </row>
    <row r="33" spans="1:5" ht="20.100000000000001" customHeight="1" x14ac:dyDescent="0.45">
      <c r="A33" s="7" t="s">
        <v>66</v>
      </c>
      <c r="B33" s="40" t="s">
        <v>35</v>
      </c>
      <c r="C33" s="40"/>
      <c r="D33" s="18"/>
    </row>
    <row r="34" spans="1:5" ht="20.100000000000001" customHeight="1" x14ac:dyDescent="0.45">
      <c r="A34" s="7" t="s">
        <v>65</v>
      </c>
      <c r="B34" s="40" t="s">
        <v>35</v>
      </c>
      <c r="C34" s="40"/>
      <c r="D34" s="18"/>
    </row>
    <row r="35" spans="1:5" ht="20.100000000000001" customHeight="1" x14ac:dyDescent="0.45">
      <c r="A35" s="7" t="s">
        <v>64</v>
      </c>
      <c r="B35" s="40" t="s">
        <v>35</v>
      </c>
      <c r="C35" s="40" t="s">
        <v>63</v>
      </c>
      <c r="D35" s="18"/>
    </row>
    <row r="36" spans="1:5" ht="24.75" customHeight="1" x14ac:dyDescent="0.45">
      <c r="A36" s="38" t="s">
        <v>62</v>
      </c>
      <c r="B36" s="39" t="s">
        <v>117</v>
      </c>
      <c r="C36" s="39" t="s">
        <v>37</v>
      </c>
      <c r="D36" s="17" t="s">
        <v>128</v>
      </c>
    </row>
    <row r="37" spans="1:5" ht="20.100000000000001" customHeight="1" x14ac:dyDescent="0.45">
      <c r="A37" s="7" t="s">
        <v>124</v>
      </c>
      <c r="B37" s="40"/>
      <c r="C37" s="40" t="s">
        <v>35</v>
      </c>
      <c r="D37" s="54">
        <v>0</v>
      </c>
    </row>
    <row r="38" spans="1:5" ht="27.75" customHeight="1" x14ac:dyDescent="0.45">
      <c r="A38" s="7" t="s">
        <v>125</v>
      </c>
      <c r="B38" s="40" t="s">
        <v>35</v>
      </c>
      <c r="C38" s="40"/>
      <c r="D38" s="18"/>
    </row>
    <row r="39" spans="1:5" ht="20.100000000000001" customHeight="1" x14ac:dyDescent="0.45">
      <c r="A39" s="7" t="s">
        <v>61</v>
      </c>
      <c r="B39" s="47" t="s">
        <v>35</v>
      </c>
      <c r="C39" s="40"/>
      <c r="D39" s="18"/>
    </row>
    <row r="40" spans="1:5" ht="20.100000000000001" customHeight="1" x14ac:dyDescent="0.45">
      <c r="A40" s="7" t="s">
        <v>60</v>
      </c>
      <c r="B40" s="40"/>
      <c r="C40" s="40" t="s">
        <v>35</v>
      </c>
      <c r="D40" s="54">
        <v>0</v>
      </c>
    </row>
    <row r="41" spans="1:5" ht="20.100000000000001" customHeight="1" x14ac:dyDescent="0.45">
      <c r="A41" s="7" t="s">
        <v>59</v>
      </c>
      <c r="B41" s="40"/>
      <c r="C41" s="40" t="s">
        <v>35</v>
      </c>
      <c r="D41" s="54">
        <v>0</v>
      </c>
    </row>
    <row r="42" spans="1:5" ht="20.100000000000001" customHeight="1" x14ac:dyDescent="0.45">
      <c r="A42" s="7" t="s">
        <v>58</v>
      </c>
      <c r="B42" s="40"/>
      <c r="C42" s="40" t="s">
        <v>35</v>
      </c>
      <c r="D42" s="54">
        <v>0</v>
      </c>
      <c r="E42" s="48"/>
    </row>
    <row r="43" spans="1:5" ht="20.100000000000001" customHeight="1" x14ac:dyDescent="0.45">
      <c r="A43" s="38" t="s">
        <v>57</v>
      </c>
      <c r="B43" s="39" t="s">
        <v>117</v>
      </c>
      <c r="C43" s="39" t="s">
        <v>37</v>
      </c>
      <c r="D43" s="17" t="s">
        <v>128</v>
      </c>
    </row>
    <row r="44" spans="1:5" ht="20.100000000000001" customHeight="1" x14ac:dyDescent="0.45">
      <c r="A44" s="7" t="s">
        <v>56</v>
      </c>
      <c r="B44" s="40" t="s">
        <v>35</v>
      </c>
      <c r="C44" s="40"/>
      <c r="D44" s="18"/>
    </row>
    <row r="45" spans="1:5" ht="24" customHeight="1" x14ac:dyDescent="0.45">
      <c r="A45" s="7" t="s">
        <v>55</v>
      </c>
      <c r="B45" s="40" t="s">
        <v>35</v>
      </c>
      <c r="C45" s="40"/>
      <c r="D45" s="18"/>
    </row>
    <row r="46" spans="1:5" ht="20.100000000000001" customHeight="1" x14ac:dyDescent="0.45">
      <c r="A46" s="7" t="s">
        <v>54</v>
      </c>
      <c r="B46" s="40" t="s">
        <v>35</v>
      </c>
      <c r="C46" s="40"/>
      <c r="D46" s="18"/>
    </row>
    <row r="47" spans="1:5" ht="27" customHeight="1" x14ac:dyDescent="0.45">
      <c r="A47" s="7" t="s">
        <v>126</v>
      </c>
      <c r="B47" s="40" t="s">
        <v>35</v>
      </c>
      <c r="C47" s="40"/>
      <c r="D47" s="18"/>
    </row>
    <row r="48" spans="1:5" ht="20.100000000000001" customHeight="1" x14ac:dyDescent="0.45">
      <c r="A48" s="7" t="s">
        <v>53</v>
      </c>
      <c r="B48" s="40" t="s">
        <v>35</v>
      </c>
      <c r="C48" s="40"/>
      <c r="D48" s="18"/>
    </row>
    <row r="49" spans="1:4" ht="20.100000000000001" customHeight="1" x14ac:dyDescent="0.45">
      <c r="A49" s="7" t="s">
        <v>52</v>
      </c>
      <c r="B49" s="40"/>
      <c r="C49" s="40" t="s">
        <v>35</v>
      </c>
      <c r="D49" s="54">
        <v>0</v>
      </c>
    </row>
    <row r="50" spans="1:4" ht="20.100000000000001" customHeight="1" x14ac:dyDescent="0.45">
      <c r="A50" s="38" t="s">
        <v>51</v>
      </c>
      <c r="B50" s="39" t="s">
        <v>117</v>
      </c>
      <c r="C50" s="39" t="s">
        <v>37</v>
      </c>
      <c r="D50" s="17" t="s">
        <v>128</v>
      </c>
    </row>
    <row r="51" spans="1:4" ht="20.100000000000001" customHeight="1" x14ac:dyDescent="0.45">
      <c r="A51" s="7" t="s">
        <v>50</v>
      </c>
      <c r="B51" s="40" t="s">
        <v>35</v>
      </c>
      <c r="C51" s="40"/>
      <c r="D51" s="18"/>
    </row>
    <row r="52" spans="1:4" ht="20.100000000000001" customHeight="1" x14ac:dyDescent="0.45">
      <c r="A52" s="7" t="s">
        <v>127</v>
      </c>
      <c r="B52" s="40"/>
      <c r="C52" s="40" t="s">
        <v>35</v>
      </c>
      <c r="D52" s="54">
        <v>0</v>
      </c>
    </row>
    <row r="53" spans="1:4" ht="20.100000000000001" customHeight="1" x14ac:dyDescent="0.45">
      <c r="A53" s="7" t="s">
        <v>49</v>
      </c>
      <c r="B53" s="40"/>
      <c r="C53" s="40" t="s">
        <v>35</v>
      </c>
      <c r="D53" s="54">
        <v>0</v>
      </c>
    </row>
    <row r="54" spans="1:4" ht="20.100000000000001" customHeight="1" x14ac:dyDescent="0.45">
      <c r="A54" s="7" t="s">
        <v>48</v>
      </c>
      <c r="B54" s="40"/>
      <c r="C54" s="40" t="s">
        <v>35</v>
      </c>
      <c r="D54" s="54">
        <v>0</v>
      </c>
    </row>
    <row r="55" spans="1:4" ht="20.100000000000001" customHeight="1" x14ac:dyDescent="0.45">
      <c r="A55" s="38" t="s">
        <v>47</v>
      </c>
      <c r="B55" s="39" t="s">
        <v>117</v>
      </c>
      <c r="C55" s="39" t="s">
        <v>37</v>
      </c>
      <c r="D55" s="17" t="s">
        <v>128</v>
      </c>
    </row>
    <row r="56" spans="1:4" ht="20.100000000000001" customHeight="1" x14ac:dyDescent="0.45">
      <c r="A56" s="7" t="s">
        <v>46</v>
      </c>
      <c r="B56" s="40"/>
      <c r="C56" s="40" t="s">
        <v>35</v>
      </c>
      <c r="D56" s="54">
        <v>0</v>
      </c>
    </row>
    <row r="57" spans="1:4" ht="20.100000000000001" customHeight="1" x14ac:dyDescent="0.45">
      <c r="A57" s="7" t="s">
        <v>45</v>
      </c>
      <c r="B57" s="40"/>
      <c r="C57" s="40" t="s">
        <v>35</v>
      </c>
      <c r="D57" s="54">
        <v>0</v>
      </c>
    </row>
    <row r="58" spans="1:4" ht="20.100000000000001" customHeight="1" x14ac:dyDescent="0.45">
      <c r="A58" s="38" t="s">
        <v>44</v>
      </c>
      <c r="B58" s="39" t="s">
        <v>117</v>
      </c>
      <c r="C58" s="39" t="s">
        <v>37</v>
      </c>
      <c r="D58" s="17" t="s">
        <v>128</v>
      </c>
    </row>
    <row r="59" spans="1:4" ht="20.100000000000001" customHeight="1" x14ac:dyDescent="0.45">
      <c r="A59" s="7" t="s">
        <v>43</v>
      </c>
      <c r="B59" s="40"/>
      <c r="C59" s="40" t="s">
        <v>35</v>
      </c>
      <c r="D59" s="54">
        <v>0</v>
      </c>
    </row>
    <row r="60" spans="1:4" ht="20.100000000000001" customHeight="1" x14ac:dyDescent="0.45">
      <c r="A60" s="7" t="s">
        <v>42</v>
      </c>
      <c r="B60" s="40"/>
      <c r="C60" s="40" t="s">
        <v>35</v>
      </c>
      <c r="D60" s="54">
        <v>0</v>
      </c>
    </row>
    <row r="61" spans="1:4" ht="20.100000000000001" customHeight="1" x14ac:dyDescent="0.45">
      <c r="A61" s="7" t="s">
        <v>41</v>
      </c>
      <c r="B61" s="40"/>
      <c r="C61" s="40" t="s">
        <v>35</v>
      </c>
      <c r="D61" s="54">
        <v>0</v>
      </c>
    </row>
    <row r="62" spans="1:4" ht="20.100000000000001" customHeight="1" x14ac:dyDescent="0.45">
      <c r="A62" s="38" t="s">
        <v>40</v>
      </c>
      <c r="B62" s="39" t="s">
        <v>117</v>
      </c>
      <c r="C62" s="39" t="s">
        <v>37</v>
      </c>
      <c r="D62" s="17" t="s">
        <v>128</v>
      </c>
    </row>
    <row r="63" spans="1:4" x14ac:dyDescent="0.45">
      <c r="A63" s="7" t="s">
        <v>39</v>
      </c>
      <c r="B63" s="40"/>
      <c r="C63" s="40" t="s">
        <v>35</v>
      </c>
      <c r="D63" s="54">
        <v>0</v>
      </c>
    </row>
    <row r="64" spans="1:4" ht="20.100000000000001" customHeight="1" x14ac:dyDescent="0.45">
      <c r="A64" s="38" t="s">
        <v>38</v>
      </c>
      <c r="B64" s="39" t="s">
        <v>117</v>
      </c>
      <c r="C64" s="39" t="s">
        <v>37</v>
      </c>
      <c r="D64" s="17" t="s">
        <v>128</v>
      </c>
    </row>
    <row r="65" spans="1:4" x14ac:dyDescent="0.45">
      <c r="A65" s="7" t="s">
        <v>129</v>
      </c>
      <c r="B65" s="41"/>
      <c r="C65" s="40" t="s">
        <v>35</v>
      </c>
      <c r="D65" s="54">
        <v>0</v>
      </c>
    </row>
    <row r="66" spans="1:4" ht="26.25" customHeight="1" x14ac:dyDescent="0.45">
      <c r="A66" s="7" t="s">
        <v>36</v>
      </c>
      <c r="B66" s="41" t="s">
        <v>35</v>
      </c>
      <c r="C66" s="40"/>
      <c r="D66" s="16"/>
    </row>
    <row r="67" spans="1:4" ht="32.25" customHeight="1" x14ac:dyDescent="0.45">
      <c r="A67" s="7" t="s">
        <v>167</v>
      </c>
      <c r="B67" s="41"/>
      <c r="C67" s="40" t="s">
        <v>35</v>
      </c>
      <c r="D67" s="54">
        <v>0</v>
      </c>
    </row>
    <row r="68" spans="1:4" ht="20.100000000000001" customHeight="1" x14ac:dyDescent="0.45">
      <c r="A68" s="38" t="s">
        <v>136</v>
      </c>
      <c r="B68" s="39" t="s">
        <v>117</v>
      </c>
      <c r="C68" s="39" t="s">
        <v>37</v>
      </c>
      <c r="D68" s="17" t="s">
        <v>128</v>
      </c>
    </row>
    <row r="69" spans="1:4" ht="17.25" customHeight="1" x14ac:dyDescent="0.45">
      <c r="A69" s="83"/>
      <c r="B69" s="16"/>
      <c r="C69" s="40" t="s">
        <v>35</v>
      </c>
      <c r="D69" s="54">
        <v>0</v>
      </c>
    </row>
    <row r="70" spans="1:4" ht="17.25" customHeight="1" x14ac:dyDescent="0.45">
      <c r="A70" s="83"/>
      <c r="B70" s="16"/>
      <c r="C70" s="40" t="s">
        <v>35</v>
      </c>
      <c r="D70" s="54">
        <v>0</v>
      </c>
    </row>
    <row r="71" spans="1:4" ht="17.25" customHeight="1" x14ac:dyDescent="0.45">
      <c r="A71" s="83"/>
      <c r="B71" s="16"/>
      <c r="C71" s="40" t="s">
        <v>35</v>
      </c>
      <c r="D71" s="54">
        <v>0</v>
      </c>
    </row>
    <row r="72" spans="1:4" ht="17.25" customHeight="1" x14ac:dyDescent="0.45">
      <c r="A72" s="83"/>
      <c r="B72" s="16"/>
      <c r="C72" s="40" t="s">
        <v>35</v>
      </c>
      <c r="D72" s="54">
        <v>0</v>
      </c>
    </row>
    <row r="73" spans="1:4" ht="17.25" customHeight="1" x14ac:dyDescent="0.45">
      <c r="A73" s="83"/>
      <c r="B73" s="16"/>
      <c r="C73" s="40" t="s">
        <v>35</v>
      </c>
      <c r="D73" s="54">
        <v>0</v>
      </c>
    </row>
    <row r="74" spans="1:4" ht="20.100000000000001" customHeight="1" x14ac:dyDescent="0.45">
      <c r="D74" s="1"/>
    </row>
    <row r="75" spans="1:4" ht="21.75" customHeight="1" x14ac:dyDescent="0.45">
      <c r="A75" s="141" t="s">
        <v>34</v>
      </c>
      <c r="B75" s="141"/>
      <c r="D75" s="55">
        <f>SUM(D7:D73)</f>
        <v>0</v>
      </c>
    </row>
    <row r="76" spans="1:4" ht="20.100000000000001" customHeight="1" x14ac:dyDescent="0.45">
      <c r="A76" s="138" t="s">
        <v>33</v>
      </c>
      <c r="B76" s="139"/>
      <c r="C76" s="139"/>
      <c r="D76" s="140"/>
    </row>
    <row r="77" spans="1:4" ht="20.100000000000001" customHeight="1" x14ac:dyDescent="0.45">
      <c r="A77" s="132"/>
      <c r="B77" s="133"/>
      <c r="C77" s="133"/>
      <c r="D77" s="134"/>
    </row>
    <row r="78" spans="1:4" ht="20.100000000000001" customHeight="1" x14ac:dyDescent="0.45"/>
    <row r="80" spans="1:4" ht="27.95" customHeight="1" x14ac:dyDescent="0.45"/>
    <row r="83" ht="93.95" customHeight="1" x14ac:dyDescent="0.45"/>
  </sheetData>
  <mergeCells count="8">
    <mergeCell ref="A1:D1"/>
    <mergeCell ref="B4:D4"/>
    <mergeCell ref="A2:D2"/>
    <mergeCell ref="A77:D77"/>
    <mergeCell ref="A3:D3"/>
    <mergeCell ref="A76:D76"/>
    <mergeCell ref="A75:B75"/>
    <mergeCell ref="A5:C5"/>
  </mergeCells>
  <pageMargins left="0.70866141732283472" right="0.34531250000000002" top="0.55781250000000004" bottom="0.74803149606299213" header="0.31496062992125984" footer="0.31496062992125984"/>
  <pageSetup paperSize="9" scale="85" orientation="portrait" r:id="rId1"/>
  <headerFooter>
    <oddHeader>&amp;CUGECAM AQUITAINE</oddHeader>
    <oddFooter>&amp;CPage &amp;P de &amp;N&amp;RAnnexe 12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4"/>
  <sheetViews>
    <sheetView showGridLines="0" zoomScaleNormal="100" workbookViewId="0">
      <selection activeCell="J4" sqref="J4"/>
    </sheetView>
  </sheetViews>
  <sheetFormatPr baseColWidth="10" defaultColWidth="10.86328125" defaultRowHeight="14.25" x14ac:dyDescent="0.45"/>
  <cols>
    <col min="1" max="1" width="16.86328125" style="1" customWidth="1"/>
    <col min="2" max="8" width="14.265625" style="1" customWidth="1"/>
    <col min="9" max="16384" width="10.86328125" style="1"/>
  </cols>
  <sheetData>
    <row r="1" spans="1:8" ht="47.25" customHeight="1" x14ac:dyDescent="0.45">
      <c r="A1" s="113" t="str">
        <f>Présentation!A1</f>
        <v xml:space="preserve">Prestations de restauration au sein de l'ESSR Le Prieuré </v>
      </c>
      <c r="B1" s="114"/>
      <c r="C1" s="114"/>
      <c r="D1" s="114"/>
      <c r="E1" s="114"/>
      <c r="F1" s="114"/>
      <c r="G1" s="114"/>
      <c r="H1" s="114"/>
    </row>
    <row r="2" spans="1:8" ht="23.1" customHeight="1" x14ac:dyDescent="0.45">
      <c r="A2" s="150" t="s">
        <v>108</v>
      </c>
      <c r="B2" s="151"/>
      <c r="C2" s="151"/>
      <c r="D2" s="151"/>
      <c r="E2" s="151"/>
      <c r="F2" s="151"/>
      <c r="G2" s="151"/>
      <c r="H2" s="151"/>
    </row>
    <row r="3" spans="1:8" ht="21" x14ac:dyDescent="0.45">
      <c r="A3" s="152" t="s">
        <v>169</v>
      </c>
      <c r="B3" s="152"/>
      <c r="C3" s="152"/>
      <c r="D3" s="152"/>
      <c r="E3" s="152"/>
      <c r="F3" s="152"/>
      <c r="G3" s="152"/>
      <c r="H3" s="152"/>
    </row>
    <row r="4" spans="1:8" ht="26.25" customHeight="1" x14ac:dyDescent="0.45">
      <c r="A4" s="63" t="s">
        <v>111</v>
      </c>
      <c r="B4" s="147" t="str">
        <f>Présentation!B4</f>
        <v>Indiquer Nom du candidat</v>
      </c>
      <c r="C4" s="148"/>
      <c r="D4" s="148"/>
      <c r="E4" s="148"/>
      <c r="F4" s="148"/>
      <c r="G4" s="148"/>
      <c r="H4" s="149"/>
    </row>
    <row r="5" spans="1:8" ht="14.65" thickBot="1" x14ac:dyDescent="0.5">
      <c r="A5" s="144" t="s">
        <v>107</v>
      </c>
      <c r="B5" s="145"/>
      <c r="C5" s="145"/>
      <c r="D5" s="145"/>
      <c r="E5" s="145"/>
      <c r="F5" s="145"/>
      <c r="G5" s="145"/>
      <c r="H5" s="146"/>
    </row>
    <row r="6" spans="1:8" ht="41.65" x14ac:dyDescent="0.45">
      <c r="A6" s="25" t="s">
        <v>99</v>
      </c>
      <c r="B6" s="26" t="s">
        <v>100</v>
      </c>
      <c r="C6" s="26" t="s">
        <v>101</v>
      </c>
      <c r="D6" s="26" t="s">
        <v>133</v>
      </c>
      <c r="E6" s="26" t="s">
        <v>131</v>
      </c>
      <c r="F6" s="26" t="s">
        <v>132</v>
      </c>
      <c r="G6" s="27" t="s">
        <v>102</v>
      </c>
      <c r="H6" s="28" t="s">
        <v>103</v>
      </c>
    </row>
    <row r="7" spans="1:8" ht="14.65" thickBot="1" x14ac:dyDescent="0.5">
      <c r="A7" s="29" t="s">
        <v>104</v>
      </c>
      <c r="B7" s="30" t="s">
        <v>105</v>
      </c>
      <c r="C7" s="30" t="s">
        <v>106</v>
      </c>
      <c r="D7" s="31">
        <v>1820</v>
      </c>
      <c r="E7" s="32">
        <f>12*1850</f>
        <v>22200</v>
      </c>
      <c r="F7" s="32">
        <f>12*975</f>
        <v>11700</v>
      </c>
      <c r="G7" s="33">
        <f>SUM(E7:F7)</f>
        <v>33900</v>
      </c>
      <c r="H7" s="34"/>
    </row>
    <row r="8" spans="1:8" x14ac:dyDescent="0.45">
      <c r="A8" s="43"/>
      <c r="B8" s="43"/>
      <c r="C8" s="43"/>
      <c r="D8" s="44"/>
      <c r="E8" s="43"/>
      <c r="F8" s="43"/>
      <c r="G8" s="35">
        <f>SUM(E8:F8)</f>
        <v>0</v>
      </c>
      <c r="H8" s="43"/>
    </row>
    <row r="9" spans="1:8" x14ac:dyDescent="0.45">
      <c r="A9" s="43"/>
      <c r="B9" s="43"/>
      <c r="C9" s="43"/>
      <c r="D9" s="44"/>
      <c r="E9" s="43"/>
      <c r="F9" s="43"/>
      <c r="G9" s="35">
        <f t="shared" ref="G9:G23" si="0">SUM(E9:F9)</f>
        <v>0</v>
      </c>
      <c r="H9" s="43"/>
    </row>
    <row r="10" spans="1:8" x14ac:dyDescent="0.45">
      <c r="A10" s="43"/>
      <c r="B10" s="43"/>
      <c r="C10" s="43"/>
      <c r="D10" s="44"/>
      <c r="E10" s="43"/>
      <c r="F10" s="43"/>
      <c r="G10" s="35">
        <f t="shared" si="0"/>
        <v>0</v>
      </c>
      <c r="H10" s="43"/>
    </row>
    <row r="11" spans="1:8" x14ac:dyDescent="0.45">
      <c r="A11" s="43"/>
      <c r="B11" s="43"/>
      <c r="C11" s="43"/>
      <c r="D11" s="44"/>
      <c r="E11" s="43"/>
      <c r="F11" s="43"/>
      <c r="G11" s="35">
        <f t="shared" si="0"/>
        <v>0</v>
      </c>
      <c r="H11" s="43"/>
    </row>
    <row r="12" spans="1:8" x14ac:dyDescent="0.45">
      <c r="A12" s="43"/>
      <c r="B12" s="43"/>
      <c r="C12" s="43"/>
      <c r="D12" s="44"/>
      <c r="E12" s="43"/>
      <c r="F12" s="43"/>
      <c r="G12" s="35">
        <f t="shared" si="0"/>
        <v>0</v>
      </c>
      <c r="H12" s="43"/>
    </row>
    <row r="13" spans="1:8" x14ac:dyDescent="0.45">
      <c r="A13" s="43"/>
      <c r="B13" s="43"/>
      <c r="C13" s="43"/>
      <c r="D13" s="44"/>
      <c r="E13" s="43"/>
      <c r="F13" s="43"/>
      <c r="G13" s="35">
        <f t="shared" si="0"/>
        <v>0</v>
      </c>
      <c r="H13" s="43"/>
    </row>
    <row r="14" spans="1:8" x14ac:dyDescent="0.45">
      <c r="A14" s="43"/>
      <c r="B14" s="43"/>
      <c r="C14" s="43"/>
      <c r="D14" s="44"/>
      <c r="E14" s="43"/>
      <c r="F14" s="43"/>
      <c r="G14" s="35">
        <f t="shared" si="0"/>
        <v>0</v>
      </c>
      <c r="H14" s="43"/>
    </row>
    <row r="15" spans="1:8" x14ac:dyDescent="0.45">
      <c r="A15" s="43"/>
      <c r="B15" s="43"/>
      <c r="C15" s="43"/>
      <c r="D15" s="44"/>
      <c r="E15" s="43"/>
      <c r="F15" s="43"/>
      <c r="G15" s="35">
        <f t="shared" si="0"/>
        <v>0</v>
      </c>
      <c r="H15" s="43"/>
    </row>
    <row r="16" spans="1:8" x14ac:dyDescent="0.45">
      <c r="A16" s="43"/>
      <c r="B16" s="43"/>
      <c r="C16" s="43"/>
      <c r="D16" s="44"/>
      <c r="E16" s="43"/>
      <c r="F16" s="43"/>
      <c r="G16" s="35">
        <f t="shared" si="0"/>
        <v>0</v>
      </c>
      <c r="H16" s="43"/>
    </row>
    <row r="17" spans="1:8" x14ac:dyDescent="0.45">
      <c r="A17" s="43"/>
      <c r="B17" s="43"/>
      <c r="C17" s="43"/>
      <c r="D17" s="44"/>
      <c r="E17" s="43"/>
      <c r="F17" s="43"/>
      <c r="G17" s="35">
        <f t="shared" si="0"/>
        <v>0</v>
      </c>
      <c r="H17" s="43"/>
    </row>
    <row r="18" spans="1:8" x14ac:dyDescent="0.45">
      <c r="A18" s="43"/>
      <c r="B18" s="43"/>
      <c r="C18" s="43"/>
      <c r="D18" s="44"/>
      <c r="E18" s="43"/>
      <c r="F18" s="43"/>
      <c r="G18" s="35">
        <f t="shared" si="0"/>
        <v>0</v>
      </c>
      <c r="H18" s="43"/>
    </row>
    <row r="19" spans="1:8" x14ac:dyDescent="0.45">
      <c r="A19" s="43"/>
      <c r="B19" s="43"/>
      <c r="C19" s="43"/>
      <c r="D19" s="44"/>
      <c r="E19" s="43"/>
      <c r="F19" s="43"/>
      <c r="G19" s="35">
        <f t="shared" si="0"/>
        <v>0</v>
      </c>
      <c r="H19" s="43"/>
    </row>
    <row r="20" spans="1:8" x14ac:dyDescent="0.45">
      <c r="A20" s="43"/>
      <c r="B20" s="43"/>
      <c r="C20" s="43"/>
      <c r="D20" s="44"/>
      <c r="E20" s="43"/>
      <c r="F20" s="43"/>
      <c r="G20" s="35">
        <f t="shared" si="0"/>
        <v>0</v>
      </c>
      <c r="H20" s="43"/>
    </row>
    <row r="21" spans="1:8" x14ac:dyDescent="0.45">
      <c r="A21" s="43"/>
      <c r="B21" s="43"/>
      <c r="C21" s="43"/>
      <c r="D21" s="44"/>
      <c r="E21" s="43"/>
      <c r="F21" s="43"/>
      <c r="G21" s="35">
        <f t="shared" si="0"/>
        <v>0</v>
      </c>
      <c r="H21" s="43"/>
    </row>
    <row r="22" spans="1:8" x14ac:dyDescent="0.45">
      <c r="A22" s="43"/>
      <c r="B22" s="43"/>
      <c r="C22" s="43"/>
      <c r="D22" s="44"/>
      <c r="E22" s="43"/>
      <c r="F22" s="43"/>
      <c r="G22" s="35">
        <f t="shared" si="0"/>
        <v>0</v>
      </c>
      <c r="H22" s="43"/>
    </row>
    <row r="23" spans="1:8" x14ac:dyDescent="0.45">
      <c r="A23" s="43"/>
      <c r="B23" s="43"/>
      <c r="C23" s="43"/>
      <c r="D23" s="44"/>
      <c r="E23" s="43"/>
      <c r="F23" s="43"/>
      <c r="G23" s="35">
        <f t="shared" si="0"/>
        <v>0</v>
      </c>
      <c r="H23" s="43"/>
    </row>
    <row r="24" spans="1:8" x14ac:dyDescent="0.45">
      <c r="D24" s="36">
        <f>SUM(D8:D23)</f>
        <v>0</v>
      </c>
      <c r="G24" s="36">
        <f>SUM(G8:G23)</f>
        <v>0</v>
      </c>
    </row>
  </sheetData>
  <mergeCells count="5">
    <mergeCell ref="A5:H5"/>
    <mergeCell ref="A1:H1"/>
    <mergeCell ref="B4:H4"/>
    <mergeCell ref="A2:H2"/>
    <mergeCell ref="A3:H3"/>
  </mergeCells>
  <pageMargins left="0.7" right="0.7" top="0.75" bottom="0.75" header="0.3" footer="0.3"/>
  <pageSetup paperSize="9" orientation="portrait" verticalDpi="0" r:id="rId1"/>
  <headerFooter>
    <oddHeader>&amp;LUGECAM AQUITAINE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L63"/>
  <sheetViews>
    <sheetView showGridLines="0" topLeftCell="A37" zoomScale="85" zoomScaleNormal="85" workbookViewId="0">
      <selection activeCell="A12" sqref="A12"/>
    </sheetView>
  </sheetViews>
  <sheetFormatPr baseColWidth="10" defaultColWidth="10.86328125" defaultRowHeight="14.25" x14ac:dyDescent="0.45"/>
  <cols>
    <col min="1" max="1" width="24.265625" style="1" customWidth="1"/>
    <col min="2" max="2" width="46.1328125" style="1" bestFit="1" customWidth="1"/>
    <col min="3" max="3" width="27.86328125" style="1" customWidth="1"/>
    <col min="4" max="4" width="24.3984375" style="1" customWidth="1"/>
    <col min="5" max="6" width="12.86328125" style="1" customWidth="1"/>
    <col min="7" max="7" width="15.1328125" style="1" customWidth="1"/>
    <col min="8" max="8" width="18.73046875" style="1" customWidth="1"/>
    <col min="9" max="9" width="12.86328125" style="1" customWidth="1"/>
    <col min="10" max="10" width="16.59765625" style="1" customWidth="1"/>
    <col min="11" max="11" width="10.1328125" style="1" customWidth="1"/>
    <col min="12" max="12" width="12.86328125" style="1" customWidth="1"/>
    <col min="13" max="16384" width="10.86328125" style="1"/>
  </cols>
  <sheetData>
    <row r="1" spans="1:12" ht="33.75" customHeight="1" x14ac:dyDescent="0.45">
      <c r="A1" s="113" t="str">
        <f>Présentation!A1</f>
        <v xml:space="preserve">Prestations de restauration au sein de l'ESSR Le Prieuré 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</row>
    <row r="2" spans="1:12" ht="23.25" x14ac:dyDescent="0.45">
      <c r="A2" s="129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1"/>
    </row>
    <row r="3" spans="1:12" ht="23.25" x14ac:dyDescent="0.45">
      <c r="A3" s="167" t="s">
        <v>130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1:12" ht="27" customHeight="1" x14ac:dyDescent="0.45">
      <c r="A4" s="168" t="s">
        <v>109</v>
      </c>
      <c r="B4" s="168"/>
      <c r="C4" s="168"/>
      <c r="D4" s="168"/>
      <c r="E4" s="126" t="str">
        <f>Présentation!B4</f>
        <v>Indiquer Nom du candidat</v>
      </c>
      <c r="F4" s="127"/>
      <c r="G4" s="127"/>
      <c r="H4" s="127"/>
      <c r="I4" s="127"/>
      <c r="J4" s="127"/>
      <c r="K4" s="127"/>
      <c r="L4" s="127"/>
    </row>
    <row r="5" spans="1:12" x14ac:dyDescent="0.45">
      <c r="A5" s="142" t="s">
        <v>225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55"/>
    </row>
    <row r="6" spans="1:12" ht="41.65" x14ac:dyDescent="0.45">
      <c r="A6" s="2" t="s">
        <v>1</v>
      </c>
      <c r="B6" s="67" t="s">
        <v>2</v>
      </c>
      <c r="C6" s="68" t="s">
        <v>3</v>
      </c>
      <c r="D6" s="67" t="s">
        <v>4</v>
      </c>
      <c r="E6" s="67" t="s">
        <v>5</v>
      </c>
      <c r="F6" s="67" t="s">
        <v>6</v>
      </c>
      <c r="G6" s="67" t="s">
        <v>7</v>
      </c>
      <c r="H6" s="67" t="s">
        <v>8</v>
      </c>
      <c r="I6" s="67" t="s">
        <v>9</v>
      </c>
      <c r="J6" s="69" t="s">
        <v>134</v>
      </c>
      <c r="K6" s="70" t="s">
        <v>110</v>
      </c>
      <c r="L6" s="71" t="s">
        <v>135</v>
      </c>
    </row>
    <row r="7" spans="1:12" x14ac:dyDescent="0.45">
      <c r="A7" s="3" t="s">
        <v>12</v>
      </c>
      <c r="B7" s="72">
        <v>0</v>
      </c>
      <c r="C7" s="72">
        <v>0</v>
      </c>
      <c r="D7" s="72">
        <v>0</v>
      </c>
      <c r="E7" s="72">
        <v>0</v>
      </c>
      <c r="F7" s="72">
        <v>0</v>
      </c>
      <c r="G7" s="72">
        <v>0</v>
      </c>
      <c r="H7" s="72">
        <v>0</v>
      </c>
      <c r="I7" s="72">
        <v>0</v>
      </c>
      <c r="J7" s="73">
        <f>SUM(B7:I7)</f>
        <v>0</v>
      </c>
      <c r="K7" s="88"/>
      <c r="L7" s="66">
        <f>(J7*K7)+J7</f>
        <v>0</v>
      </c>
    </row>
    <row r="8" spans="1:12" ht="54" customHeight="1" x14ac:dyDescent="0.45">
      <c r="A8" s="2" t="s">
        <v>1</v>
      </c>
      <c r="B8" s="67" t="s">
        <v>13</v>
      </c>
      <c r="C8" s="68" t="s">
        <v>3</v>
      </c>
      <c r="D8" s="75" t="s">
        <v>153</v>
      </c>
      <c r="E8" s="67"/>
      <c r="F8" s="67"/>
      <c r="G8" s="67"/>
      <c r="H8" s="67"/>
      <c r="I8" s="67"/>
      <c r="J8" s="69" t="s">
        <v>134</v>
      </c>
      <c r="K8" s="79" t="s">
        <v>110</v>
      </c>
      <c r="L8" s="71" t="s">
        <v>135</v>
      </c>
    </row>
    <row r="9" spans="1:12" ht="20.100000000000001" customHeight="1" x14ac:dyDescent="0.45">
      <c r="A9" s="3" t="s">
        <v>224</v>
      </c>
      <c r="B9" s="72">
        <v>0</v>
      </c>
      <c r="C9" s="72">
        <v>0</v>
      </c>
      <c r="D9" s="72">
        <v>0</v>
      </c>
      <c r="E9" s="4"/>
      <c r="F9" s="4"/>
      <c r="G9" s="4"/>
      <c r="H9" s="4"/>
      <c r="I9" s="4"/>
      <c r="J9" s="73">
        <f>SUM(B9:I9)</f>
        <v>0</v>
      </c>
      <c r="K9" s="88"/>
      <c r="L9" s="66">
        <f>(J9*K9)+J9</f>
        <v>0</v>
      </c>
    </row>
    <row r="10" spans="1:12" ht="41.65" x14ac:dyDescent="0.45">
      <c r="A10" s="2" t="s">
        <v>1</v>
      </c>
      <c r="B10" s="68" t="s">
        <v>2</v>
      </c>
      <c r="C10" s="68" t="s">
        <v>14</v>
      </c>
      <c r="D10" s="68" t="s">
        <v>15</v>
      </c>
      <c r="E10" s="67" t="s">
        <v>16</v>
      </c>
      <c r="F10" s="67" t="s">
        <v>17</v>
      </c>
      <c r="G10" s="67" t="s">
        <v>18</v>
      </c>
      <c r="H10" s="67" t="s">
        <v>19</v>
      </c>
      <c r="I10" s="74"/>
      <c r="J10" s="69" t="s">
        <v>134</v>
      </c>
      <c r="K10" s="79" t="s">
        <v>110</v>
      </c>
      <c r="L10" s="71" t="s">
        <v>135</v>
      </c>
    </row>
    <row r="11" spans="1:12" ht="20.100000000000001" customHeight="1" x14ac:dyDescent="0.45">
      <c r="A11" s="5" t="s">
        <v>227</v>
      </c>
      <c r="B11" s="72">
        <v>0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6"/>
      <c r="J11" s="65">
        <f>SUM(B11:I11)</f>
        <v>0</v>
      </c>
      <c r="K11" s="88"/>
      <c r="L11" s="66">
        <f t="shared" ref="L11:L15" si="0">(J11*K11)+J11</f>
        <v>0</v>
      </c>
    </row>
    <row r="12" spans="1:12" ht="23.25" customHeight="1" x14ac:dyDescent="0.45">
      <c r="A12" s="5" t="s">
        <v>228</v>
      </c>
      <c r="B12" s="72">
        <v>0</v>
      </c>
      <c r="C12" s="72">
        <v>0</v>
      </c>
      <c r="D12" s="72">
        <v>0</v>
      </c>
      <c r="E12" s="72">
        <v>0</v>
      </c>
      <c r="F12" s="72">
        <v>0</v>
      </c>
      <c r="G12" s="72">
        <v>0</v>
      </c>
      <c r="H12" s="72">
        <v>0</v>
      </c>
      <c r="I12" s="6"/>
      <c r="J12" s="65">
        <f>SUM(B12:I12)</f>
        <v>0</v>
      </c>
      <c r="K12" s="88"/>
      <c r="L12" s="66">
        <f t="shared" si="0"/>
        <v>0</v>
      </c>
    </row>
    <row r="13" spans="1:12" ht="21" customHeight="1" x14ac:dyDescent="0.45">
      <c r="A13" s="7" t="s">
        <v>20</v>
      </c>
      <c r="B13" s="78"/>
      <c r="C13" s="72">
        <v>0</v>
      </c>
      <c r="D13" s="72">
        <v>0</v>
      </c>
      <c r="E13" s="72">
        <v>0</v>
      </c>
      <c r="F13" s="72">
        <v>0</v>
      </c>
      <c r="G13" s="72">
        <v>0</v>
      </c>
      <c r="H13" s="72">
        <v>0</v>
      </c>
      <c r="I13" s="6"/>
      <c r="J13" s="65">
        <f t="shared" ref="J13:J15" si="1">SUM(B13:I13)</f>
        <v>0</v>
      </c>
      <c r="K13" s="88"/>
      <c r="L13" s="66">
        <f t="shared" si="0"/>
        <v>0</v>
      </c>
    </row>
    <row r="14" spans="1:12" ht="20.100000000000001" customHeight="1" x14ac:dyDescent="0.45">
      <c r="A14" s="7" t="s">
        <v>170</v>
      </c>
      <c r="B14" s="78"/>
      <c r="C14" s="72">
        <v>0</v>
      </c>
      <c r="D14" s="78"/>
      <c r="E14" s="78" t="s">
        <v>21</v>
      </c>
      <c r="F14" s="72">
        <v>0</v>
      </c>
      <c r="G14" s="72">
        <v>0</v>
      </c>
      <c r="H14" s="4"/>
      <c r="I14" s="6"/>
      <c r="J14" s="65">
        <f t="shared" si="1"/>
        <v>0</v>
      </c>
      <c r="K14" s="88"/>
      <c r="L14" s="66">
        <f t="shared" si="0"/>
        <v>0</v>
      </c>
    </row>
    <row r="15" spans="1:12" ht="20.100000000000001" customHeight="1" x14ac:dyDescent="0.45">
      <c r="A15" s="7" t="s">
        <v>22</v>
      </c>
      <c r="B15" s="72">
        <v>0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6"/>
      <c r="J15" s="65">
        <f t="shared" si="1"/>
        <v>0</v>
      </c>
      <c r="K15" s="88"/>
      <c r="L15" s="66">
        <f t="shared" si="0"/>
        <v>0</v>
      </c>
    </row>
    <row r="16" spans="1:12" x14ac:dyDescent="0.45">
      <c r="J16" s="56"/>
    </row>
    <row r="17" spans="1:9" ht="24.95" customHeight="1" x14ac:dyDescent="0.45">
      <c r="A17" s="8" t="s">
        <v>142</v>
      </c>
      <c r="C17" s="8"/>
      <c r="D17" s="8"/>
      <c r="E17" s="8"/>
      <c r="G17" s="8"/>
      <c r="H17" s="8"/>
      <c r="I17" s="8"/>
    </row>
    <row r="18" spans="1:9" ht="6" customHeight="1" x14ac:dyDescent="0.45">
      <c r="I18" s="8"/>
    </row>
    <row r="19" spans="1:9" ht="28.5" x14ac:dyDescent="0.45">
      <c r="A19" s="160" t="s">
        <v>1</v>
      </c>
      <c r="B19" s="161"/>
      <c r="C19" s="9" t="s">
        <v>23</v>
      </c>
      <c r="D19" s="9" t="s">
        <v>171</v>
      </c>
      <c r="E19" s="9" t="s">
        <v>24</v>
      </c>
      <c r="F19" s="9" t="s">
        <v>172</v>
      </c>
      <c r="G19" s="8"/>
    </row>
    <row r="20" spans="1:9" ht="24.95" customHeight="1" x14ac:dyDescent="0.45">
      <c r="A20" s="162" t="s">
        <v>25</v>
      </c>
      <c r="B20" s="163"/>
      <c r="C20" s="66">
        <f>(J7*0.5)+(J9*0.5)+J11+J12</f>
        <v>0</v>
      </c>
      <c r="D20" s="10"/>
      <c r="E20" s="10"/>
      <c r="F20" s="10"/>
      <c r="G20" s="8"/>
    </row>
    <row r="21" spans="1:9" ht="24.95" customHeight="1" x14ac:dyDescent="0.45">
      <c r="A21" s="162" t="s">
        <v>26</v>
      </c>
      <c r="B21" s="163"/>
      <c r="C21" s="10"/>
      <c r="D21" s="66">
        <f>J13</f>
        <v>0</v>
      </c>
      <c r="E21" s="66">
        <f>J15</f>
        <v>0</v>
      </c>
      <c r="F21" s="66">
        <f>J14</f>
        <v>0</v>
      </c>
      <c r="G21" s="8"/>
    </row>
    <row r="22" spans="1:9" ht="24.95" customHeight="1" x14ac:dyDescent="0.45">
      <c r="A22" s="164" t="s">
        <v>110</v>
      </c>
      <c r="B22" s="165"/>
      <c r="C22" s="88"/>
      <c r="D22" s="88"/>
      <c r="E22" s="88"/>
      <c r="F22" s="88"/>
      <c r="G22" s="8"/>
    </row>
    <row r="23" spans="1:9" ht="33" customHeight="1" x14ac:dyDescent="0.45">
      <c r="A23" s="162" t="s">
        <v>27</v>
      </c>
      <c r="B23" s="163"/>
      <c r="C23" s="66">
        <f>(C20*C22)+C20</f>
        <v>0</v>
      </c>
      <c r="D23" s="66">
        <f>(D21*D22)+D21</f>
        <v>0</v>
      </c>
      <c r="E23" s="66">
        <f t="shared" ref="E23:F23" si="2">(E21*E22)+E21</f>
        <v>0</v>
      </c>
      <c r="F23" s="66">
        <f t="shared" si="2"/>
        <v>0</v>
      </c>
      <c r="G23" s="8"/>
    </row>
    <row r="24" spans="1:9" ht="16.5" customHeight="1" x14ac:dyDescent="0.45">
      <c r="A24" s="11"/>
      <c r="B24" s="11"/>
      <c r="G24" s="12"/>
      <c r="H24" s="13"/>
      <c r="I24" s="8"/>
    </row>
    <row r="25" spans="1:9" ht="24.95" customHeight="1" x14ac:dyDescent="0.45">
      <c r="A25" s="8" t="s">
        <v>137</v>
      </c>
      <c r="G25" s="12"/>
      <c r="H25" s="13"/>
      <c r="I25" s="8"/>
    </row>
    <row r="26" spans="1:9" ht="16.5" customHeight="1" x14ac:dyDescent="0.45">
      <c r="A26" s="62" t="s">
        <v>152</v>
      </c>
      <c r="G26" s="12"/>
      <c r="H26" s="13"/>
      <c r="I26" s="8"/>
    </row>
    <row r="27" spans="1:9" ht="60.75" customHeight="1" x14ac:dyDescent="0.45">
      <c r="A27" s="166" t="s">
        <v>1</v>
      </c>
      <c r="B27" s="166"/>
      <c r="C27" s="9" t="s">
        <v>28</v>
      </c>
      <c r="D27" s="9" t="s">
        <v>29</v>
      </c>
      <c r="E27" s="9" t="s">
        <v>24</v>
      </c>
      <c r="F27" s="9" t="s">
        <v>190</v>
      </c>
      <c r="G27" s="8"/>
    </row>
    <row r="28" spans="1:9" ht="27" customHeight="1" x14ac:dyDescent="0.45">
      <c r="A28" s="157" t="s">
        <v>30</v>
      </c>
      <c r="B28" s="157"/>
      <c r="C28" s="80" t="s">
        <v>155</v>
      </c>
      <c r="D28" s="14">
        <v>3260</v>
      </c>
      <c r="E28" s="14">
        <f>308+826</f>
        <v>1134</v>
      </c>
      <c r="F28" s="14">
        <v>2126</v>
      </c>
      <c r="G28" s="84" t="s">
        <v>160</v>
      </c>
    </row>
    <row r="29" spans="1:9" ht="25.5" customHeight="1" x14ac:dyDescent="0.45">
      <c r="A29" s="157" t="s">
        <v>31</v>
      </c>
      <c r="B29" s="157"/>
      <c r="C29" s="65"/>
      <c r="D29" s="65">
        <f>D21</f>
        <v>0</v>
      </c>
      <c r="E29" s="65">
        <f>E21</f>
        <v>0</v>
      </c>
      <c r="F29" s="65">
        <f>F21</f>
        <v>0</v>
      </c>
      <c r="G29" s="8"/>
      <c r="H29" s="81" t="s">
        <v>156</v>
      </c>
      <c r="I29" s="82">
        <f>649+229</f>
        <v>878</v>
      </c>
    </row>
    <row r="30" spans="1:9" ht="25.5" customHeight="1" x14ac:dyDescent="0.45">
      <c r="A30" s="162" t="s">
        <v>10</v>
      </c>
      <c r="B30" s="163"/>
      <c r="C30" s="66">
        <f>I29*J7+J9*I30+I31*J11+J12*I32</f>
        <v>0</v>
      </c>
      <c r="D30" s="66">
        <f t="shared" ref="D30:F30" si="3">D29*D28</f>
        <v>0</v>
      </c>
      <c r="E30" s="66">
        <f t="shared" si="3"/>
        <v>0</v>
      </c>
      <c r="F30" s="66">
        <f t="shared" si="3"/>
        <v>0</v>
      </c>
      <c r="G30" s="8"/>
      <c r="H30" s="81" t="s">
        <v>157</v>
      </c>
      <c r="I30" s="82">
        <v>25509</v>
      </c>
    </row>
    <row r="31" spans="1:9" ht="24" customHeight="1" x14ac:dyDescent="0.45">
      <c r="A31" s="156" t="s">
        <v>110</v>
      </c>
      <c r="B31" s="156"/>
      <c r="C31" s="88"/>
      <c r="D31" s="88"/>
      <c r="E31" s="88"/>
      <c r="F31" s="88"/>
      <c r="G31" s="8"/>
      <c r="H31" s="81" t="s">
        <v>158</v>
      </c>
      <c r="I31" s="82">
        <v>29311</v>
      </c>
    </row>
    <row r="32" spans="1:9" ht="27.75" customHeight="1" x14ac:dyDescent="0.45">
      <c r="A32" s="157" t="s">
        <v>11</v>
      </c>
      <c r="B32" s="157"/>
      <c r="C32" s="66">
        <f t="shared" ref="C32:F32" si="4">(C30*C31)+C30</f>
        <v>0</v>
      </c>
      <c r="D32" s="66">
        <f t="shared" si="4"/>
        <v>0</v>
      </c>
      <c r="E32" s="66">
        <f t="shared" si="4"/>
        <v>0</v>
      </c>
      <c r="F32" s="66">
        <f t="shared" si="4"/>
        <v>0</v>
      </c>
      <c r="G32" s="8"/>
      <c r="H32" s="81" t="s">
        <v>159</v>
      </c>
      <c r="I32" s="82">
        <v>28184</v>
      </c>
    </row>
    <row r="33" spans="1:9" ht="30" customHeight="1" x14ac:dyDescent="0.45">
      <c r="A33" s="158" t="s">
        <v>143</v>
      </c>
      <c r="B33" s="158"/>
      <c r="C33" s="159">
        <f>C30+D30+E30+F30</f>
        <v>0</v>
      </c>
      <c r="D33" s="159"/>
      <c r="E33" s="159"/>
      <c r="F33" s="159"/>
      <c r="G33" s="52"/>
      <c r="H33" s="52"/>
      <c r="I33" s="8"/>
    </row>
    <row r="34" spans="1:9" ht="36.75" customHeight="1" x14ac:dyDescent="0.45">
      <c r="A34" s="158" t="s">
        <v>32</v>
      </c>
      <c r="B34" s="158"/>
      <c r="C34" s="159">
        <f>C32+D32+E32+F32</f>
        <v>0</v>
      </c>
      <c r="D34" s="159"/>
      <c r="E34" s="159"/>
      <c r="F34" s="159"/>
      <c r="G34" s="12"/>
      <c r="H34" s="13"/>
      <c r="I34" s="8"/>
    </row>
    <row r="37" spans="1:9" ht="14.65" thickBot="1" x14ac:dyDescent="0.5">
      <c r="A37" s="102" t="s">
        <v>173</v>
      </c>
      <c r="B37" s="107" t="s">
        <v>174</v>
      </c>
      <c r="C37" s="108" t="s">
        <v>175</v>
      </c>
      <c r="D37" s="101" t="s">
        <v>176</v>
      </c>
    </row>
    <row r="38" spans="1:9" x14ac:dyDescent="0.45">
      <c r="A38" s="153" t="s">
        <v>226</v>
      </c>
      <c r="B38" s="100" t="s">
        <v>177</v>
      </c>
      <c r="C38" s="106"/>
      <c r="D38" s="103"/>
    </row>
    <row r="39" spans="1:9" x14ac:dyDescent="0.45">
      <c r="A39" s="153"/>
      <c r="B39" s="104" t="s">
        <v>178</v>
      </c>
      <c r="C39" s="105"/>
      <c r="D39" s="45"/>
    </row>
    <row r="40" spans="1:9" x14ac:dyDescent="0.45">
      <c r="A40" s="153"/>
      <c r="B40" s="104" t="s">
        <v>179</v>
      </c>
      <c r="C40" s="105"/>
      <c r="D40" s="45"/>
    </row>
    <row r="41" spans="1:9" x14ac:dyDescent="0.45">
      <c r="A41" s="153"/>
      <c r="B41" s="104" t="s">
        <v>180</v>
      </c>
      <c r="C41" s="105"/>
      <c r="D41" s="45"/>
    </row>
    <row r="42" spans="1:9" x14ac:dyDescent="0.45">
      <c r="A42" s="153"/>
      <c r="B42" s="104" t="s">
        <v>181</v>
      </c>
      <c r="C42" s="105"/>
      <c r="D42" s="45"/>
    </row>
    <row r="43" spans="1:9" x14ac:dyDescent="0.45">
      <c r="A43" s="153"/>
      <c r="B43" s="104" t="s">
        <v>182</v>
      </c>
      <c r="C43" s="105"/>
      <c r="D43" s="45"/>
    </row>
    <row r="44" spans="1:9" x14ac:dyDescent="0.45">
      <c r="A44" s="153"/>
      <c r="B44" s="104" t="s">
        <v>183</v>
      </c>
      <c r="C44" s="105"/>
      <c r="D44" s="45"/>
    </row>
    <row r="45" spans="1:9" x14ac:dyDescent="0.45">
      <c r="A45" s="153"/>
      <c r="B45" s="104" t="s">
        <v>184</v>
      </c>
      <c r="C45" s="105"/>
      <c r="D45" s="45"/>
    </row>
    <row r="46" spans="1:9" x14ac:dyDescent="0.45">
      <c r="A46" s="153"/>
      <c r="B46" s="104" t="s">
        <v>185</v>
      </c>
      <c r="C46" s="105"/>
      <c r="D46" s="45"/>
    </row>
    <row r="47" spans="1:9" x14ac:dyDescent="0.45">
      <c r="A47" s="153"/>
      <c r="B47" s="104" t="s">
        <v>186</v>
      </c>
      <c r="C47" s="105"/>
      <c r="D47" s="45"/>
    </row>
    <row r="48" spans="1:9" x14ac:dyDescent="0.45">
      <c r="A48" s="153"/>
      <c r="B48" s="104" t="s">
        <v>187</v>
      </c>
      <c r="C48" s="105"/>
      <c r="D48" s="45"/>
    </row>
    <row r="49" spans="1:4" x14ac:dyDescent="0.45">
      <c r="A49" s="154"/>
      <c r="B49" s="104" t="s">
        <v>188</v>
      </c>
      <c r="C49" s="105"/>
      <c r="D49" s="45"/>
    </row>
    <row r="50" spans="1:4" x14ac:dyDescent="0.45">
      <c r="A50"/>
      <c r="B50"/>
      <c r="C50"/>
      <c r="D50"/>
    </row>
    <row r="51" spans="1:4" ht="14.65" thickBot="1" x14ac:dyDescent="0.5">
      <c r="A51" s="102" t="s">
        <v>173</v>
      </c>
      <c r="B51" s="107" t="s">
        <v>174</v>
      </c>
      <c r="C51" s="108" t="s">
        <v>175</v>
      </c>
      <c r="D51" s="101" t="s">
        <v>176</v>
      </c>
    </row>
    <row r="52" spans="1:4" x14ac:dyDescent="0.45">
      <c r="A52" s="153" t="s">
        <v>189</v>
      </c>
      <c r="B52" s="100" t="s">
        <v>177</v>
      </c>
      <c r="C52" s="106"/>
      <c r="D52" s="103"/>
    </row>
    <row r="53" spans="1:4" x14ac:dyDescent="0.45">
      <c r="A53" s="153"/>
      <c r="B53" s="104" t="s">
        <v>178</v>
      </c>
      <c r="C53" s="105"/>
      <c r="D53" s="45"/>
    </row>
    <row r="54" spans="1:4" x14ac:dyDescent="0.45">
      <c r="A54" s="153"/>
      <c r="B54" s="104" t="s">
        <v>179</v>
      </c>
      <c r="C54" s="105"/>
      <c r="D54" s="45"/>
    </row>
    <row r="55" spans="1:4" x14ac:dyDescent="0.45">
      <c r="A55" s="153"/>
      <c r="B55" s="104" t="s">
        <v>180</v>
      </c>
      <c r="C55" s="105"/>
      <c r="D55" s="45"/>
    </row>
    <row r="56" spans="1:4" x14ac:dyDescent="0.45">
      <c r="A56" s="153"/>
      <c r="B56" s="104" t="s">
        <v>181</v>
      </c>
      <c r="C56" s="105"/>
      <c r="D56" s="45"/>
    </row>
    <row r="57" spans="1:4" x14ac:dyDescent="0.45">
      <c r="A57" s="153"/>
      <c r="B57" s="104" t="s">
        <v>182</v>
      </c>
      <c r="C57" s="105"/>
      <c r="D57" s="45"/>
    </row>
    <row r="58" spans="1:4" x14ac:dyDescent="0.45">
      <c r="A58" s="153"/>
      <c r="B58" s="104" t="s">
        <v>183</v>
      </c>
      <c r="C58" s="105"/>
      <c r="D58" s="45"/>
    </row>
    <row r="59" spans="1:4" x14ac:dyDescent="0.45">
      <c r="A59" s="153"/>
      <c r="B59" s="104" t="s">
        <v>184</v>
      </c>
      <c r="C59" s="105"/>
      <c r="D59" s="45"/>
    </row>
    <row r="60" spans="1:4" x14ac:dyDescent="0.45">
      <c r="A60" s="153"/>
      <c r="B60" s="104" t="s">
        <v>185</v>
      </c>
      <c r="C60" s="105"/>
      <c r="D60" s="45"/>
    </row>
    <row r="61" spans="1:4" x14ac:dyDescent="0.45">
      <c r="A61" s="153"/>
      <c r="B61" s="104" t="s">
        <v>186</v>
      </c>
      <c r="C61" s="105"/>
      <c r="D61" s="45"/>
    </row>
    <row r="62" spans="1:4" x14ac:dyDescent="0.45">
      <c r="A62" s="153"/>
      <c r="B62" s="104" t="s">
        <v>187</v>
      </c>
      <c r="C62" s="105"/>
      <c r="D62" s="45"/>
    </row>
    <row r="63" spans="1:4" x14ac:dyDescent="0.45">
      <c r="A63" s="154"/>
      <c r="B63" s="104" t="s">
        <v>188</v>
      </c>
      <c r="C63" s="105"/>
      <c r="D63" s="45"/>
    </row>
  </sheetData>
  <mergeCells count="23">
    <mergeCell ref="A1:L1"/>
    <mergeCell ref="A30:B30"/>
    <mergeCell ref="C33:F33"/>
    <mergeCell ref="A2:L2"/>
    <mergeCell ref="A3:L3"/>
    <mergeCell ref="A4:D4"/>
    <mergeCell ref="E4:L4"/>
    <mergeCell ref="A38:A49"/>
    <mergeCell ref="A52:A63"/>
    <mergeCell ref="A5:L5"/>
    <mergeCell ref="A31:B31"/>
    <mergeCell ref="A32:B32"/>
    <mergeCell ref="A34:B34"/>
    <mergeCell ref="C34:F34"/>
    <mergeCell ref="A19:B19"/>
    <mergeCell ref="A20:B20"/>
    <mergeCell ref="A21:B21"/>
    <mergeCell ref="A22:B22"/>
    <mergeCell ref="A23:B23"/>
    <mergeCell ref="A33:B33"/>
    <mergeCell ref="A27:B27"/>
    <mergeCell ref="A28:B28"/>
    <mergeCell ref="A29:B29"/>
  </mergeCells>
  <pageMargins left="0.27559055118110237" right="0.11811023622047245" top="0.51181102362204722" bottom="0.55118110236220474" header="0.31496062992125984" footer="0.31496062992125984"/>
  <pageSetup paperSize="9" scale="60" orientation="portrait" r:id="rId1"/>
  <headerFooter>
    <oddHeader>&amp;CUGECAM AQUITAINE</oddHeader>
    <oddFooter>&amp;CPage &amp;P de &amp;N&amp;RAnnexe 13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59999389629810485"/>
  </sheetPr>
  <dimension ref="A1:S42"/>
  <sheetViews>
    <sheetView showGridLines="0" topLeftCell="A2" zoomScale="85" zoomScaleNormal="100" zoomScalePageLayoutView="110" workbookViewId="0">
      <selection activeCell="C10" sqref="C10"/>
    </sheetView>
  </sheetViews>
  <sheetFormatPr baseColWidth="10" defaultColWidth="10.86328125" defaultRowHeight="14.25" x14ac:dyDescent="0.45"/>
  <cols>
    <col min="1" max="1" width="38.59765625" style="21" customWidth="1"/>
    <col min="2" max="2" width="23.73046875" style="21" customWidth="1"/>
    <col min="3" max="3" width="19.3984375" style="21" customWidth="1"/>
    <col min="4" max="4" width="10.86328125" style="21"/>
    <col min="5" max="5" width="16.1328125" style="21" customWidth="1"/>
    <col min="6" max="6" width="11.86328125" style="21" customWidth="1"/>
    <col min="7" max="7" width="9.3984375" style="21" customWidth="1"/>
    <col min="8" max="8" width="9.3984375" style="86" customWidth="1"/>
    <col min="9" max="9" width="10.3984375" style="21" customWidth="1"/>
    <col min="10" max="11" width="16.59765625" style="21" customWidth="1"/>
    <col min="12" max="12" width="32" style="21" customWidth="1"/>
    <col min="13" max="13" width="17.1328125" style="21" customWidth="1"/>
    <col min="14" max="15" width="10.86328125" style="21"/>
    <col min="16" max="16" width="16.3984375" style="21" customWidth="1"/>
    <col min="17" max="17" width="11.265625" style="21" customWidth="1"/>
    <col min="18" max="18" width="10" style="21" customWidth="1"/>
    <col min="19" max="19" width="10" style="94" customWidth="1"/>
    <col min="20" max="20" width="10.86328125" style="21"/>
    <col min="21" max="22" width="16.86328125" style="21" customWidth="1"/>
    <col min="23" max="16384" width="10.86328125" style="21"/>
  </cols>
  <sheetData>
    <row r="1" spans="1:18" ht="30" customHeight="1" x14ac:dyDescent="0.45">
      <c r="A1" s="152" t="str">
        <f>Présentation!A1</f>
        <v xml:space="preserve">Prestations de restauration au sein de l'ESSR Le Prieuré 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93"/>
      <c r="M1" s="93"/>
      <c r="N1" s="93"/>
      <c r="O1" s="93"/>
      <c r="P1" s="93"/>
      <c r="Q1" s="93"/>
      <c r="R1" s="93"/>
    </row>
    <row r="2" spans="1:18" ht="16.5" customHeight="1" x14ac:dyDescent="0.45">
      <c r="A2" s="91"/>
      <c r="B2" s="92"/>
      <c r="C2" s="92"/>
      <c r="D2" s="92"/>
      <c r="E2" s="92"/>
      <c r="F2" s="92"/>
      <c r="G2" s="92"/>
      <c r="H2" s="92"/>
      <c r="I2" s="92"/>
      <c r="J2" s="92"/>
      <c r="K2" s="92"/>
      <c r="L2" s="95"/>
      <c r="M2" s="95"/>
      <c r="N2" s="95"/>
      <c r="O2" s="95"/>
      <c r="P2" s="95"/>
      <c r="Q2" s="95"/>
      <c r="R2" s="95"/>
    </row>
    <row r="3" spans="1:18" ht="26.25" customHeight="1" x14ac:dyDescent="0.45">
      <c r="A3" s="167" t="s">
        <v>138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96"/>
      <c r="M3" s="96"/>
      <c r="N3" s="96"/>
      <c r="O3" s="96"/>
      <c r="P3" s="96"/>
      <c r="Q3" s="96"/>
      <c r="R3" s="96"/>
    </row>
    <row r="4" spans="1:18" ht="22.5" customHeight="1" x14ac:dyDescent="0.45">
      <c r="A4" s="169" t="s">
        <v>111</v>
      </c>
      <c r="B4" s="169"/>
      <c r="C4" s="172" t="str">
        <f>DPGF!B4</f>
        <v>Indiquer Nom du candidat</v>
      </c>
      <c r="D4" s="172"/>
      <c r="E4" s="172"/>
      <c r="F4" s="172"/>
      <c r="G4" s="172"/>
      <c r="H4" s="172"/>
      <c r="I4" s="172"/>
      <c r="J4" s="172"/>
      <c r="K4" s="172"/>
      <c r="L4" s="97"/>
      <c r="M4" s="97"/>
      <c r="N4" s="97"/>
      <c r="O4" s="97"/>
      <c r="P4" s="97"/>
      <c r="Q4" s="97"/>
      <c r="R4" s="97"/>
    </row>
    <row r="5" spans="1:18" ht="18.95" customHeight="1" x14ac:dyDescent="0.45">
      <c r="A5" s="171" t="s">
        <v>229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98"/>
      <c r="M5" s="98"/>
      <c r="N5" s="98"/>
      <c r="O5" s="98"/>
      <c r="P5" s="98"/>
      <c r="Q5" s="98"/>
      <c r="R5" s="98"/>
    </row>
    <row r="6" spans="1:18" ht="20.25" customHeight="1" x14ac:dyDescent="0.45">
      <c r="A6" s="170" t="s">
        <v>93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99"/>
      <c r="M6" s="99"/>
      <c r="N6" s="99"/>
      <c r="O6" s="99"/>
      <c r="P6" s="99"/>
      <c r="Q6" s="99"/>
      <c r="R6" s="99"/>
    </row>
    <row r="7" spans="1:18" s="22" customFormat="1" ht="48" customHeight="1" x14ac:dyDescent="0.45">
      <c r="A7" s="23" t="s">
        <v>94</v>
      </c>
      <c r="B7" s="23" t="s">
        <v>95</v>
      </c>
      <c r="C7" s="23" t="s">
        <v>96</v>
      </c>
      <c r="D7" s="23" t="s">
        <v>97</v>
      </c>
      <c r="E7" s="24" t="s">
        <v>145</v>
      </c>
      <c r="F7" s="23" t="s">
        <v>98</v>
      </c>
      <c r="G7" s="23" t="s">
        <v>31</v>
      </c>
      <c r="H7" s="85" t="s">
        <v>161</v>
      </c>
      <c r="I7" s="90" t="s">
        <v>144</v>
      </c>
      <c r="J7" s="90" t="s">
        <v>162</v>
      </c>
      <c r="K7" s="90" t="s">
        <v>163</v>
      </c>
    </row>
    <row r="8" spans="1:18" s="22" customFormat="1" ht="30.95" customHeight="1" x14ac:dyDescent="0.45">
      <c r="A8" s="109" t="s">
        <v>192</v>
      </c>
      <c r="B8" s="42"/>
      <c r="C8" s="42"/>
      <c r="D8" s="42"/>
      <c r="E8" s="42"/>
      <c r="F8" s="42" t="s">
        <v>191</v>
      </c>
      <c r="G8" s="64">
        <v>0</v>
      </c>
      <c r="H8" s="87"/>
      <c r="I8" s="76">
        <v>80</v>
      </c>
      <c r="J8" s="77">
        <f>G8*I8</f>
        <v>0</v>
      </c>
      <c r="K8" s="77">
        <f>J8*(1+H8)</f>
        <v>0</v>
      </c>
    </row>
    <row r="9" spans="1:18" s="22" customFormat="1" ht="30.95" customHeight="1" x14ac:dyDescent="0.35">
      <c r="A9" s="110" t="s">
        <v>193</v>
      </c>
      <c r="B9" s="42"/>
      <c r="C9" s="42"/>
      <c r="D9" s="42"/>
      <c r="E9" s="42"/>
      <c r="F9" s="42" t="s">
        <v>191</v>
      </c>
      <c r="G9" s="64">
        <v>0</v>
      </c>
      <c r="H9" s="87"/>
      <c r="I9" s="76">
        <v>549</v>
      </c>
      <c r="J9" s="77">
        <f t="shared" ref="J9:J31" si="0">G9*I9</f>
        <v>0</v>
      </c>
      <c r="K9" s="77">
        <f t="shared" ref="K9:K31" si="1">J9*(1+H9)</f>
        <v>0</v>
      </c>
    </row>
    <row r="10" spans="1:18" s="22" customFormat="1" ht="30.95" customHeight="1" x14ac:dyDescent="0.35">
      <c r="A10" s="110" t="s">
        <v>194</v>
      </c>
      <c r="B10" s="42"/>
      <c r="C10" s="42"/>
      <c r="D10" s="42"/>
      <c r="E10" s="42"/>
      <c r="F10" s="42" t="s">
        <v>149</v>
      </c>
      <c r="G10" s="64">
        <v>0</v>
      </c>
      <c r="H10" s="87"/>
      <c r="I10" s="76">
        <v>385</v>
      </c>
      <c r="J10" s="77">
        <f t="shared" si="0"/>
        <v>0</v>
      </c>
      <c r="K10" s="77">
        <f t="shared" si="1"/>
        <v>0</v>
      </c>
    </row>
    <row r="11" spans="1:18" s="22" customFormat="1" ht="30.95" customHeight="1" x14ac:dyDescent="0.45">
      <c r="A11" s="109" t="s">
        <v>195</v>
      </c>
      <c r="B11" s="42"/>
      <c r="C11" s="42"/>
      <c r="D11" s="42"/>
      <c r="E11" s="42"/>
      <c r="F11" s="42" t="s">
        <v>147</v>
      </c>
      <c r="G11" s="64">
        <v>0</v>
      </c>
      <c r="H11" s="87"/>
      <c r="I11" s="76">
        <v>48</v>
      </c>
      <c r="J11" s="77">
        <f t="shared" si="0"/>
        <v>0</v>
      </c>
      <c r="K11" s="77">
        <f t="shared" si="1"/>
        <v>0</v>
      </c>
    </row>
    <row r="12" spans="1:18" s="22" customFormat="1" ht="30.95" customHeight="1" x14ac:dyDescent="0.35">
      <c r="A12" s="110" t="s">
        <v>196</v>
      </c>
      <c r="B12" s="42"/>
      <c r="C12" s="42"/>
      <c r="D12" s="42"/>
      <c r="E12" s="42"/>
      <c r="F12" s="42" t="s">
        <v>148</v>
      </c>
      <c r="G12" s="64">
        <v>0</v>
      </c>
      <c r="H12" s="87"/>
      <c r="I12" s="76">
        <v>102</v>
      </c>
      <c r="J12" s="77">
        <f t="shared" si="0"/>
        <v>0</v>
      </c>
      <c r="K12" s="77">
        <f t="shared" si="1"/>
        <v>0</v>
      </c>
    </row>
    <row r="13" spans="1:18" s="22" customFormat="1" ht="30.95" customHeight="1" x14ac:dyDescent="0.35">
      <c r="A13" s="110" t="s">
        <v>197</v>
      </c>
      <c r="B13" s="42"/>
      <c r="C13" s="42"/>
      <c r="D13" s="42"/>
      <c r="E13" s="42"/>
      <c r="F13" s="42" t="s">
        <v>148</v>
      </c>
      <c r="G13" s="64">
        <v>0</v>
      </c>
      <c r="H13" s="87"/>
      <c r="I13" s="76">
        <v>168</v>
      </c>
      <c r="J13" s="77">
        <f t="shared" si="0"/>
        <v>0</v>
      </c>
      <c r="K13" s="77">
        <f t="shared" si="1"/>
        <v>0</v>
      </c>
    </row>
    <row r="14" spans="1:18" s="22" customFormat="1" ht="30.95" customHeight="1" x14ac:dyDescent="0.35">
      <c r="A14" s="110" t="s">
        <v>198</v>
      </c>
      <c r="B14" s="42"/>
      <c r="C14" s="42"/>
      <c r="D14" s="42"/>
      <c r="E14" s="42"/>
      <c r="F14" s="42" t="s">
        <v>148</v>
      </c>
      <c r="G14" s="64">
        <v>0</v>
      </c>
      <c r="H14" s="87"/>
      <c r="I14" s="76">
        <v>546</v>
      </c>
      <c r="J14" s="77">
        <f t="shared" si="0"/>
        <v>0</v>
      </c>
      <c r="K14" s="77">
        <f t="shared" si="1"/>
        <v>0</v>
      </c>
    </row>
    <row r="15" spans="1:18" s="22" customFormat="1" ht="30.95" customHeight="1" x14ac:dyDescent="0.35">
      <c r="A15" s="110" t="s">
        <v>198</v>
      </c>
      <c r="B15" s="42"/>
      <c r="C15" s="42"/>
      <c r="D15" s="42"/>
      <c r="E15" s="42"/>
      <c r="F15" s="42" t="s">
        <v>148</v>
      </c>
      <c r="G15" s="64">
        <v>0</v>
      </c>
      <c r="H15" s="87"/>
      <c r="I15" s="76">
        <v>39</v>
      </c>
      <c r="J15" s="77">
        <f t="shared" si="0"/>
        <v>0</v>
      </c>
      <c r="K15" s="77">
        <f t="shared" si="1"/>
        <v>0</v>
      </c>
    </row>
    <row r="16" spans="1:18" s="22" customFormat="1" ht="30.95" customHeight="1" x14ac:dyDescent="0.35">
      <c r="A16" s="110" t="s">
        <v>199</v>
      </c>
      <c r="B16" s="42"/>
      <c r="C16" s="42"/>
      <c r="D16" s="42"/>
      <c r="E16" s="42"/>
      <c r="F16" s="42" t="s">
        <v>146</v>
      </c>
      <c r="G16" s="64">
        <v>0</v>
      </c>
      <c r="H16" s="87"/>
      <c r="I16" s="76">
        <v>1048</v>
      </c>
      <c r="J16" s="77">
        <f t="shared" si="0"/>
        <v>0</v>
      </c>
      <c r="K16" s="77">
        <f t="shared" si="1"/>
        <v>0</v>
      </c>
    </row>
    <row r="17" spans="1:11" s="22" customFormat="1" ht="30.95" customHeight="1" x14ac:dyDescent="0.45">
      <c r="A17" s="109" t="s">
        <v>200</v>
      </c>
      <c r="B17" s="42"/>
      <c r="C17" s="42"/>
      <c r="D17" s="42"/>
      <c r="E17" s="42"/>
      <c r="F17" s="42" t="s">
        <v>148</v>
      </c>
      <c r="G17" s="64">
        <v>0</v>
      </c>
      <c r="H17" s="87"/>
      <c r="I17" s="76">
        <v>36</v>
      </c>
      <c r="J17" s="77">
        <f t="shared" si="0"/>
        <v>0</v>
      </c>
      <c r="K17" s="77">
        <f t="shared" si="1"/>
        <v>0</v>
      </c>
    </row>
    <row r="18" spans="1:11" s="22" customFormat="1" ht="30.95" customHeight="1" x14ac:dyDescent="0.45">
      <c r="A18" s="109" t="s">
        <v>201</v>
      </c>
      <c r="B18" s="42"/>
      <c r="C18" s="42"/>
      <c r="D18" s="42"/>
      <c r="E18" s="42"/>
      <c r="F18" s="42" t="s">
        <v>146</v>
      </c>
      <c r="G18" s="64">
        <v>0</v>
      </c>
      <c r="H18" s="87"/>
      <c r="I18" s="76">
        <v>1125</v>
      </c>
      <c r="J18" s="77">
        <f t="shared" si="0"/>
        <v>0</v>
      </c>
      <c r="K18" s="77">
        <f t="shared" si="1"/>
        <v>0</v>
      </c>
    </row>
    <row r="19" spans="1:11" s="22" customFormat="1" ht="30.95" customHeight="1" x14ac:dyDescent="0.35">
      <c r="A19" s="110" t="s">
        <v>202</v>
      </c>
      <c r="B19" s="42"/>
      <c r="C19" s="42"/>
      <c r="D19" s="42"/>
      <c r="E19" s="42"/>
      <c r="F19" s="42" t="s">
        <v>148</v>
      </c>
      <c r="G19" s="64">
        <v>0</v>
      </c>
      <c r="H19" s="87"/>
      <c r="I19" s="76">
        <v>503</v>
      </c>
      <c r="J19" s="77">
        <f t="shared" si="0"/>
        <v>0</v>
      </c>
      <c r="K19" s="77">
        <f t="shared" si="1"/>
        <v>0</v>
      </c>
    </row>
    <row r="20" spans="1:11" s="22" customFormat="1" ht="30.95" customHeight="1" x14ac:dyDescent="0.45">
      <c r="A20" s="109" t="s">
        <v>203</v>
      </c>
      <c r="B20" s="42"/>
      <c r="C20" s="42"/>
      <c r="D20" s="42"/>
      <c r="E20" s="42"/>
      <c r="F20" s="42" t="s">
        <v>191</v>
      </c>
      <c r="G20" s="64">
        <v>0</v>
      </c>
      <c r="H20" s="87"/>
      <c r="I20" s="76">
        <v>1217</v>
      </c>
      <c r="J20" s="77">
        <f t="shared" si="0"/>
        <v>0</v>
      </c>
      <c r="K20" s="77">
        <f t="shared" si="1"/>
        <v>0</v>
      </c>
    </row>
    <row r="21" spans="1:11" s="22" customFormat="1" ht="30.95" customHeight="1" x14ac:dyDescent="0.35">
      <c r="A21" s="110" t="s">
        <v>204</v>
      </c>
      <c r="B21" s="42"/>
      <c r="C21" s="42"/>
      <c r="D21" s="42"/>
      <c r="E21" s="42"/>
      <c r="F21" s="42" t="s">
        <v>147</v>
      </c>
      <c r="G21" s="64">
        <v>0</v>
      </c>
      <c r="H21" s="87"/>
      <c r="I21" s="76">
        <v>789</v>
      </c>
      <c r="J21" s="77">
        <f t="shared" si="0"/>
        <v>0</v>
      </c>
      <c r="K21" s="77">
        <f t="shared" si="1"/>
        <v>0</v>
      </c>
    </row>
    <row r="22" spans="1:11" s="22" customFormat="1" ht="30.95" customHeight="1" x14ac:dyDescent="0.35">
      <c r="A22" s="110" t="s">
        <v>205</v>
      </c>
      <c r="B22" s="42"/>
      <c r="C22" s="42"/>
      <c r="D22" s="42"/>
      <c r="E22" s="42"/>
      <c r="F22" s="42" t="s">
        <v>147</v>
      </c>
      <c r="G22" s="64">
        <v>0</v>
      </c>
      <c r="H22" s="87"/>
      <c r="I22" s="76">
        <v>56</v>
      </c>
      <c r="J22" s="77">
        <f t="shared" si="0"/>
        <v>0</v>
      </c>
      <c r="K22" s="77">
        <f t="shared" si="1"/>
        <v>0</v>
      </c>
    </row>
    <row r="23" spans="1:11" s="22" customFormat="1" ht="30.95" customHeight="1" x14ac:dyDescent="0.35">
      <c r="A23" s="110" t="s">
        <v>206</v>
      </c>
      <c r="B23" s="42"/>
      <c r="C23" s="42"/>
      <c r="D23" s="42"/>
      <c r="E23" s="42"/>
      <c r="F23" s="42" t="s">
        <v>147</v>
      </c>
      <c r="G23" s="64">
        <v>0</v>
      </c>
      <c r="H23" s="87"/>
      <c r="I23" s="76">
        <v>93</v>
      </c>
      <c r="J23" s="77">
        <f t="shared" si="0"/>
        <v>0</v>
      </c>
      <c r="K23" s="77">
        <f t="shared" si="1"/>
        <v>0</v>
      </c>
    </row>
    <row r="24" spans="1:11" s="22" customFormat="1" ht="30.95" customHeight="1" x14ac:dyDescent="0.45">
      <c r="A24" s="109" t="s">
        <v>207</v>
      </c>
      <c r="B24" s="42"/>
      <c r="C24" s="42"/>
      <c r="D24" s="42"/>
      <c r="E24" s="42"/>
      <c r="F24" s="42" t="s">
        <v>150</v>
      </c>
      <c r="G24" s="64">
        <v>0</v>
      </c>
      <c r="H24" s="87"/>
      <c r="I24" s="76">
        <v>18</v>
      </c>
      <c r="J24" s="77">
        <f t="shared" si="0"/>
        <v>0</v>
      </c>
      <c r="K24" s="77">
        <f t="shared" si="1"/>
        <v>0</v>
      </c>
    </row>
    <row r="25" spans="1:11" s="22" customFormat="1" ht="51" customHeight="1" x14ac:dyDescent="0.35">
      <c r="A25" s="110" t="s">
        <v>208</v>
      </c>
      <c r="B25" s="42"/>
      <c r="C25" s="42"/>
      <c r="D25" s="42"/>
      <c r="E25" s="42"/>
      <c r="F25" s="42" t="s">
        <v>150</v>
      </c>
      <c r="G25" s="64">
        <v>0</v>
      </c>
      <c r="H25" s="87"/>
      <c r="I25" s="76">
        <v>3350</v>
      </c>
      <c r="J25" s="77">
        <f t="shared" si="0"/>
        <v>0</v>
      </c>
      <c r="K25" s="77">
        <f t="shared" si="1"/>
        <v>0</v>
      </c>
    </row>
    <row r="26" spans="1:11" s="22" customFormat="1" ht="30.95" customHeight="1" x14ac:dyDescent="0.45">
      <c r="A26" s="109" t="s">
        <v>209</v>
      </c>
      <c r="B26" s="42"/>
      <c r="C26" s="42"/>
      <c r="D26" s="42"/>
      <c r="E26" s="42"/>
      <c r="F26" s="42" t="s">
        <v>150</v>
      </c>
      <c r="G26" s="64">
        <v>0</v>
      </c>
      <c r="H26" s="87"/>
      <c r="I26" s="76">
        <v>237</v>
      </c>
      <c r="J26" s="77">
        <f t="shared" si="0"/>
        <v>0</v>
      </c>
      <c r="K26" s="77">
        <f t="shared" si="1"/>
        <v>0</v>
      </c>
    </row>
    <row r="27" spans="1:11" s="22" customFormat="1" ht="30.95" customHeight="1" x14ac:dyDescent="0.35">
      <c r="A27" s="110" t="s">
        <v>210</v>
      </c>
      <c r="B27" s="42"/>
      <c r="C27" s="42"/>
      <c r="D27" s="42"/>
      <c r="E27" s="42"/>
      <c r="F27" s="42" t="s">
        <v>150</v>
      </c>
      <c r="G27" s="64">
        <v>0</v>
      </c>
      <c r="H27" s="87"/>
      <c r="I27" s="76">
        <v>1064</v>
      </c>
      <c r="J27" s="77">
        <f t="shared" si="0"/>
        <v>0</v>
      </c>
      <c r="K27" s="77">
        <f t="shared" si="1"/>
        <v>0</v>
      </c>
    </row>
    <row r="28" spans="1:11" s="22" customFormat="1" ht="30.95" customHeight="1" x14ac:dyDescent="0.45">
      <c r="A28" s="109" t="s">
        <v>211</v>
      </c>
      <c r="B28" s="42"/>
      <c r="C28" s="42"/>
      <c r="D28" s="42"/>
      <c r="E28" s="42"/>
      <c r="F28" s="42" t="s">
        <v>150</v>
      </c>
      <c r="G28" s="64">
        <v>0</v>
      </c>
      <c r="H28" s="87"/>
      <c r="I28" s="76">
        <v>256</v>
      </c>
      <c r="J28" s="77">
        <f t="shared" si="0"/>
        <v>0</v>
      </c>
      <c r="K28" s="77">
        <f t="shared" si="1"/>
        <v>0</v>
      </c>
    </row>
    <row r="29" spans="1:11" s="22" customFormat="1" ht="30.95" customHeight="1" x14ac:dyDescent="0.45">
      <c r="A29" s="109" t="s">
        <v>212</v>
      </c>
      <c r="B29" s="42"/>
      <c r="C29" s="42"/>
      <c r="D29" s="42"/>
      <c r="E29" s="42"/>
      <c r="F29" s="42" t="s">
        <v>150</v>
      </c>
      <c r="G29" s="64">
        <v>0</v>
      </c>
      <c r="H29" s="87"/>
      <c r="I29" s="76">
        <v>826</v>
      </c>
      <c r="J29" s="77">
        <f t="shared" si="0"/>
        <v>0</v>
      </c>
      <c r="K29" s="77">
        <f t="shared" si="1"/>
        <v>0</v>
      </c>
    </row>
    <row r="30" spans="1:11" s="22" customFormat="1" ht="30.95" customHeight="1" x14ac:dyDescent="0.45">
      <c r="A30" s="109" t="s">
        <v>213</v>
      </c>
      <c r="B30" s="42"/>
      <c r="C30" s="42"/>
      <c r="D30" s="42"/>
      <c r="E30" s="42"/>
      <c r="F30" s="42" t="s">
        <v>150</v>
      </c>
      <c r="G30" s="64">
        <v>0</v>
      </c>
      <c r="H30" s="87"/>
      <c r="I30" s="76">
        <v>288</v>
      </c>
      <c r="J30" s="77">
        <f t="shared" si="0"/>
        <v>0</v>
      </c>
      <c r="K30" s="77">
        <f t="shared" si="1"/>
        <v>0</v>
      </c>
    </row>
    <row r="31" spans="1:11" s="22" customFormat="1" ht="30.95" customHeight="1" x14ac:dyDescent="0.45">
      <c r="A31" s="109" t="s">
        <v>214</v>
      </c>
      <c r="B31" s="42"/>
      <c r="C31" s="42"/>
      <c r="D31" s="42"/>
      <c r="E31" s="42"/>
      <c r="F31" s="42" t="s">
        <v>150</v>
      </c>
      <c r="G31" s="64">
        <v>0</v>
      </c>
      <c r="H31" s="87"/>
      <c r="I31" s="76">
        <v>1296</v>
      </c>
      <c r="J31" s="77">
        <f t="shared" si="0"/>
        <v>0</v>
      </c>
      <c r="K31" s="77">
        <f t="shared" si="1"/>
        <v>0</v>
      </c>
    </row>
    <row r="32" spans="1:11" ht="20.100000000000001" customHeight="1" x14ac:dyDescent="0.45">
      <c r="A32" s="109" t="s">
        <v>215</v>
      </c>
      <c r="B32" s="42"/>
      <c r="C32" s="42"/>
      <c r="D32" s="42"/>
      <c r="E32" s="42"/>
      <c r="F32" s="42" t="s">
        <v>150</v>
      </c>
      <c r="G32" s="64">
        <v>0</v>
      </c>
      <c r="H32" s="87"/>
      <c r="I32" s="76">
        <v>14</v>
      </c>
      <c r="J32" s="77">
        <f t="shared" ref="J32:J39" si="2">G32*I32</f>
        <v>0</v>
      </c>
      <c r="K32" s="77">
        <f t="shared" ref="K32:K39" si="3">J32*(1+H32)</f>
        <v>0</v>
      </c>
    </row>
    <row r="33" spans="1:11" x14ac:dyDescent="0.45">
      <c r="A33" s="109" t="s">
        <v>216</v>
      </c>
      <c r="B33" s="42"/>
      <c r="C33" s="42"/>
      <c r="D33" s="42"/>
      <c r="E33" s="42"/>
      <c r="F33" s="42" t="s">
        <v>146</v>
      </c>
      <c r="G33" s="64">
        <v>0</v>
      </c>
      <c r="H33" s="87"/>
      <c r="I33" s="76">
        <v>1680</v>
      </c>
      <c r="J33" s="77">
        <f t="shared" si="2"/>
        <v>0</v>
      </c>
      <c r="K33" s="77">
        <f t="shared" si="3"/>
        <v>0</v>
      </c>
    </row>
    <row r="34" spans="1:11" ht="32.25" customHeight="1" x14ac:dyDescent="0.45">
      <c r="A34" s="109" t="s">
        <v>217</v>
      </c>
      <c r="B34" s="42"/>
      <c r="C34" s="42"/>
      <c r="D34" s="42"/>
      <c r="E34" s="42"/>
      <c r="F34" s="42" t="s">
        <v>146</v>
      </c>
      <c r="G34" s="64">
        <v>0</v>
      </c>
      <c r="H34" s="87"/>
      <c r="I34" s="76">
        <v>124</v>
      </c>
      <c r="J34" s="77">
        <f t="shared" si="2"/>
        <v>0</v>
      </c>
      <c r="K34" s="77">
        <f t="shared" si="3"/>
        <v>0</v>
      </c>
    </row>
    <row r="35" spans="1:11" ht="45.75" customHeight="1" x14ac:dyDescent="0.45">
      <c r="A35" s="109" t="s">
        <v>218</v>
      </c>
      <c r="B35" s="42"/>
      <c r="C35" s="42"/>
      <c r="D35" s="42"/>
      <c r="E35" s="42"/>
      <c r="F35" s="42" t="s">
        <v>150</v>
      </c>
      <c r="G35" s="64">
        <v>0</v>
      </c>
      <c r="H35" s="87"/>
      <c r="I35" s="76">
        <v>105</v>
      </c>
      <c r="J35" s="77">
        <f t="shared" si="2"/>
        <v>0</v>
      </c>
      <c r="K35" s="77">
        <f t="shared" si="3"/>
        <v>0</v>
      </c>
    </row>
    <row r="36" spans="1:11" x14ac:dyDescent="0.35">
      <c r="A36" s="110" t="s">
        <v>219</v>
      </c>
      <c r="B36" s="42"/>
      <c r="C36" s="42"/>
      <c r="D36" s="42"/>
      <c r="E36" s="42"/>
      <c r="F36" s="42" t="s">
        <v>150</v>
      </c>
      <c r="G36" s="64">
        <v>0</v>
      </c>
      <c r="H36" s="87"/>
      <c r="I36" s="76">
        <v>1680</v>
      </c>
      <c r="J36" s="77">
        <f t="shared" si="2"/>
        <v>0</v>
      </c>
      <c r="K36" s="77">
        <f t="shared" si="3"/>
        <v>0</v>
      </c>
    </row>
    <row r="37" spans="1:11" x14ac:dyDescent="0.45">
      <c r="A37" s="109" t="s">
        <v>220</v>
      </c>
      <c r="B37" s="42"/>
      <c r="C37" s="42"/>
      <c r="D37" s="42"/>
      <c r="E37" s="42"/>
      <c r="F37" s="42" t="s">
        <v>150</v>
      </c>
      <c r="G37" s="64">
        <v>0</v>
      </c>
      <c r="H37" s="87"/>
      <c r="I37" s="76">
        <v>31</v>
      </c>
      <c r="J37" s="77">
        <f t="shared" si="2"/>
        <v>0</v>
      </c>
      <c r="K37" s="77">
        <f t="shared" si="3"/>
        <v>0</v>
      </c>
    </row>
    <row r="38" spans="1:11" x14ac:dyDescent="0.45">
      <c r="A38" s="109" t="s">
        <v>221</v>
      </c>
      <c r="B38" s="42"/>
      <c r="C38" s="42"/>
      <c r="D38" s="42"/>
      <c r="E38" s="42"/>
      <c r="F38" s="42" t="s">
        <v>150</v>
      </c>
      <c r="G38" s="64">
        <v>0</v>
      </c>
      <c r="H38" s="87"/>
      <c r="I38" s="76">
        <v>280</v>
      </c>
      <c r="J38" s="77">
        <f t="shared" si="2"/>
        <v>0</v>
      </c>
      <c r="K38" s="77">
        <f t="shared" si="3"/>
        <v>0</v>
      </c>
    </row>
    <row r="39" spans="1:11" ht="39" customHeight="1" x14ac:dyDescent="0.35">
      <c r="A39" s="110" t="s">
        <v>222</v>
      </c>
      <c r="B39" s="42"/>
      <c r="C39" s="42"/>
      <c r="D39" s="42"/>
      <c r="E39" s="42"/>
      <c r="F39" s="42" t="s">
        <v>150</v>
      </c>
      <c r="G39" s="64">
        <v>0</v>
      </c>
      <c r="H39" s="87"/>
      <c r="I39" s="76">
        <v>399</v>
      </c>
      <c r="J39" s="77">
        <f t="shared" si="2"/>
        <v>0</v>
      </c>
      <c r="K39" s="77">
        <f t="shared" si="3"/>
        <v>0</v>
      </c>
    </row>
    <row r="40" spans="1:11" ht="54" customHeight="1" x14ac:dyDescent="0.45">
      <c r="H40" s="21"/>
    </row>
    <row r="41" spans="1:11" ht="51.75" customHeight="1" x14ac:dyDescent="0.45">
      <c r="F41" s="158" t="s">
        <v>143</v>
      </c>
      <c r="G41" s="158"/>
      <c r="H41" s="159">
        <f>SUM(J8:J39)</f>
        <v>0</v>
      </c>
      <c r="I41" s="159"/>
      <c r="J41" s="159"/>
      <c r="K41" s="159"/>
    </row>
    <row r="42" spans="1:11" ht="35.25" customHeight="1" x14ac:dyDescent="0.45">
      <c r="F42" s="158" t="s">
        <v>32</v>
      </c>
      <c r="G42" s="158"/>
      <c r="H42" s="159">
        <f>SUM(K8:K39)</f>
        <v>0</v>
      </c>
      <c r="I42" s="159"/>
      <c r="J42" s="159"/>
      <c r="K42" s="159"/>
    </row>
  </sheetData>
  <mergeCells count="10">
    <mergeCell ref="A3:K3"/>
    <mergeCell ref="A1:K1"/>
    <mergeCell ref="F42:G42"/>
    <mergeCell ref="H42:K42"/>
    <mergeCell ref="A4:B4"/>
    <mergeCell ref="F41:G41"/>
    <mergeCell ref="H41:K41"/>
    <mergeCell ref="A6:K6"/>
    <mergeCell ref="A5:K5"/>
    <mergeCell ref="C4:K4"/>
  </mergeCells>
  <pageMargins left="0.35433070866141736" right="3.937007874015748E-2" top="0.59055118110236227" bottom="0.70866141732283472" header="0.31496062992125984" footer="0.31496062992125984"/>
  <pageSetup paperSize="9" scale="80" orientation="landscape" r:id="rId1"/>
  <headerFooter>
    <oddHeader>&amp;CUGECAM AQUITAINE</oddHeader>
    <oddFooter>&amp;LMEMOIRE TECHNIQUE&amp;CPage &amp;P de &amp;N&amp;RAnnexe 4</oddFooter>
  </headerFooter>
  <ignoredErrors>
    <ignoredError sqref="J8 J9:J3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84CA0-FF6C-40BA-9040-C1791B972ADB}">
  <dimension ref="A1:H14"/>
  <sheetViews>
    <sheetView showGridLines="0" zoomScaleNormal="100" workbookViewId="0">
      <selection activeCell="E14" sqref="E14"/>
    </sheetView>
  </sheetViews>
  <sheetFormatPr baseColWidth="10" defaultColWidth="10.86328125" defaultRowHeight="14.25" x14ac:dyDescent="0.45"/>
  <cols>
    <col min="1" max="1" width="16.86328125" style="1" customWidth="1"/>
    <col min="2" max="8" width="14.265625" style="1" customWidth="1"/>
    <col min="9" max="16384" width="10.86328125" style="1"/>
  </cols>
  <sheetData>
    <row r="1" spans="1:8" ht="47.25" customHeight="1" x14ac:dyDescent="0.45">
      <c r="A1" s="113" t="str">
        <f>Présentation!A1</f>
        <v xml:space="preserve">Prestations de restauration au sein de l'ESSR Le Prieuré </v>
      </c>
      <c r="B1" s="114"/>
      <c r="C1" s="114"/>
      <c r="D1" s="114"/>
      <c r="E1" s="114"/>
      <c r="F1" s="114"/>
      <c r="G1" s="114"/>
      <c r="H1" s="114"/>
    </row>
    <row r="2" spans="1:8" ht="23.1" customHeight="1" x14ac:dyDescent="0.45">
      <c r="A2" s="150" t="s">
        <v>235</v>
      </c>
      <c r="B2" s="151"/>
      <c r="C2" s="151"/>
      <c r="D2" s="151"/>
      <c r="E2" s="151"/>
      <c r="F2" s="151"/>
      <c r="G2" s="151"/>
      <c r="H2" s="151"/>
    </row>
    <row r="3" spans="1:8" ht="21" x14ac:dyDescent="0.45">
      <c r="A3" s="152" t="s">
        <v>230</v>
      </c>
      <c r="B3" s="152"/>
      <c r="C3" s="152"/>
      <c r="D3" s="152"/>
      <c r="E3" s="152"/>
      <c r="F3" s="152"/>
      <c r="G3" s="152"/>
      <c r="H3" s="152"/>
    </row>
    <row r="4" spans="1:8" ht="26.25" customHeight="1" x14ac:dyDescent="0.45">
      <c r="A4" s="63" t="s">
        <v>111</v>
      </c>
      <c r="B4" s="147" t="str">
        <f>Présentation!B4</f>
        <v>Indiquer Nom du candidat</v>
      </c>
      <c r="C4" s="148"/>
      <c r="D4" s="148"/>
      <c r="E4" s="148"/>
      <c r="F4" s="148"/>
      <c r="G4" s="148"/>
      <c r="H4" s="149"/>
    </row>
    <row r="5" spans="1:8" ht="14.65" thickBot="1" x14ac:dyDescent="0.5">
      <c r="A5" s="144" t="s">
        <v>107</v>
      </c>
      <c r="B5" s="145"/>
      <c r="C5" s="145"/>
      <c r="D5" s="145"/>
      <c r="E5" s="145"/>
      <c r="F5" s="145"/>
      <c r="G5" s="145"/>
      <c r="H5" s="146"/>
    </row>
    <row r="6" spans="1:8" ht="27.75" x14ac:dyDescent="0.45">
      <c r="A6" s="25" t="s">
        <v>231</v>
      </c>
      <c r="B6" s="26"/>
      <c r="C6" s="26"/>
      <c r="D6" s="26"/>
      <c r="E6" s="26"/>
      <c r="F6" s="26"/>
      <c r="G6" s="27"/>
      <c r="H6" s="28"/>
    </row>
    <row r="7" spans="1:8" ht="14.65" thickBot="1" x14ac:dyDescent="0.5">
      <c r="A7" s="29"/>
      <c r="B7" s="30"/>
      <c r="C7" s="30"/>
      <c r="D7" s="31"/>
      <c r="E7" s="32"/>
      <c r="F7" s="32"/>
      <c r="G7" s="33"/>
      <c r="H7" s="34"/>
    </row>
    <row r="8" spans="1:8" ht="41.65" x14ac:dyDescent="0.45">
      <c r="A8" s="43"/>
      <c r="B8" s="43" t="s">
        <v>234</v>
      </c>
      <c r="C8" s="43"/>
      <c r="D8" s="44"/>
      <c r="E8" s="43"/>
      <c r="F8" s="43"/>
      <c r="G8" s="35"/>
      <c r="H8" s="43"/>
    </row>
    <row r="9" spans="1:8" ht="27.75" x14ac:dyDescent="0.45">
      <c r="A9" s="43"/>
      <c r="B9" s="43" t="s">
        <v>232</v>
      </c>
      <c r="C9" s="43"/>
      <c r="D9" s="44"/>
      <c r="E9" s="43"/>
      <c r="F9" s="43"/>
      <c r="G9" s="35"/>
      <c r="H9" s="43"/>
    </row>
    <row r="10" spans="1:8" ht="27.75" x14ac:dyDescent="0.45">
      <c r="A10" s="43"/>
      <c r="B10" s="43" t="s">
        <v>233</v>
      </c>
      <c r="C10" s="43"/>
      <c r="D10" s="44"/>
      <c r="E10" s="43"/>
      <c r="F10" s="43"/>
      <c r="G10" s="35"/>
      <c r="H10" s="43"/>
    </row>
    <row r="11" spans="1:8" x14ac:dyDescent="0.45">
      <c r="A11" s="43"/>
      <c r="B11" s="43"/>
      <c r="C11" s="43"/>
      <c r="D11" s="44"/>
      <c r="E11" s="43"/>
      <c r="F11" s="43"/>
      <c r="G11" s="35"/>
      <c r="H11" s="43"/>
    </row>
    <row r="12" spans="1:8" x14ac:dyDescent="0.45">
      <c r="A12" s="43"/>
      <c r="B12" s="43"/>
      <c r="C12" s="43"/>
      <c r="D12" s="44"/>
      <c r="E12" s="43"/>
      <c r="F12" s="43"/>
      <c r="G12" s="35"/>
      <c r="H12" s="43"/>
    </row>
    <row r="13" spans="1:8" x14ac:dyDescent="0.45">
      <c r="A13" s="43"/>
      <c r="B13" s="43"/>
      <c r="C13" s="43"/>
      <c r="D13" s="44"/>
      <c r="E13" s="43"/>
      <c r="F13" s="43"/>
      <c r="G13" s="35"/>
      <c r="H13" s="43"/>
    </row>
    <row r="14" spans="1:8" x14ac:dyDescent="0.45">
      <c r="D14" s="36"/>
      <c r="G14" s="36">
        <f>SUM(G8:G13)</f>
        <v>0</v>
      </c>
    </row>
  </sheetData>
  <mergeCells count="5">
    <mergeCell ref="A1:H1"/>
    <mergeCell ref="A2:H2"/>
    <mergeCell ref="A3:H3"/>
    <mergeCell ref="B4:H4"/>
    <mergeCell ref="A5:H5"/>
  </mergeCells>
  <pageMargins left="0.7" right="0.7" top="0.75" bottom="0.75" header="0.3" footer="0.3"/>
  <pageSetup paperSize="9" orientation="portrait" verticalDpi="0" r:id="rId1"/>
  <headerFooter>
    <oddHeader>&amp;LUGECAM AQUITAINE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2</vt:i4>
      </vt:variant>
    </vt:vector>
  </HeadingPairs>
  <TitlesOfParts>
    <vt:vector size="9" baseType="lpstr">
      <vt:lpstr>Présentation</vt:lpstr>
      <vt:lpstr>DPGF</vt:lpstr>
      <vt:lpstr>12-Charges exploit LE PRIEURE</vt:lpstr>
      <vt:lpstr>15.Frais perso LE PRIEURE</vt:lpstr>
      <vt:lpstr>13-BPU repas</vt:lpstr>
      <vt:lpstr>BPU dotation</vt:lpstr>
      <vt:lpstr>Option distribution des repas</vt:lpstr>
      <vt:lpstr>'13-BPU repas'!Zone_d_impression</vt:lpstr>
      <vt:lpstr>'BPU dotation'!Zone_d_impression</vt:lpstr>
    </vt:vector>
  </TitlesOfParts>
  <Company>Cuisson expertise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dey</dc:creator>
  <cp:lastModifiedBy>julien marchon</cp:lastModifiedBy>
  <dcterms:created xsi:type="dcterms:W3CDTF">2020-09-16T13:46:00Z</dcterms:created>
  <dcterms:modified xsi:type="dcterms:W3CDTF">2023-08-31T08:43:50Z</dcterms:modified>
</cp:coreProperties>
</file>