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220032 CENTRE DETENTION BAPAUME QU MERE ENFANT\220032 ETUDE\220032 - PRO&amp;DCE\220032 - RENDU DCE - Relance et Modificatif - Sept 2023\220032-CCTP V2- Sept 2023 - Pièces écrites\"/>
    </mc:Choice>
  </mc:AlternateContent>
  <xr:revisionPtr revIDLastSave="0" documentId="13_ncr:1_{0EE88183-C217-4C58-B6EB-62B15440FE1C}" xr6:coauthVersionLast="47" xr6:coauthVersionMax="47" xr10:uidLastSave="{00000000-0000-0000-0000-000000000000}"/>
  <bookViews>
    <workbookView xWindow="31200" yWindow="1530" windowWidth="21600" windowHeight="13170" tabRatio="894" activeTab="7" xr2:uid="{00000000-000D-0000-FFFF-FFFF00000000}"/>
  </bookViews>
  <sheets>
    <sheet name="DQE ENTETE" sheetId="26" r:id="rId1"/>
    <sheet name="Demol GO lot 02" sheetId="1" r:id="rId2"/>
    <sheet name="Menuiserie EXT BOIS lot 03A" sheetId="14" r:id="rId3"/>
    <sheet name="Serrurerie lot 03B" sheetId="43" r:id="rId4"/>
    <sheet name="Menuiserie Int lot 4 TVA" sheetId="42" r:id="rId5"/>
    <sheet name="Peinture Sol Souple lot 5" sheetId="2" r:id="rId6"/>
    <sheet name="CFCF Lot 6" sheetId="39" r:id="rId7"/>
    <sheet name="CVC Lot 7" sheetId="40" r:id="rId8"/>
    <sheet name="TABLEAU RECAP" sheetId="27" r:id="rId9"/>
  </sheets>
  <definedNames>
    <definedName name="_xlnm.Print_Titles" localSheetId="6">'CFCF Lot 6'!$2:$7</definedName>
    <definedName name="Print_Area" localSheetId="6">'CFCF Lot 6'!$A$2:$H$67</definedName>
    <definedName name="Print_Area" localSheetId="7">'CVC Lot 7'!$A$2:$H$54</definedName>
    <definedName name="Print_Area" localSheetId="1">'Demol GO lot 02'!$A$1:$F$55</definedName>
    <definedName name="Print_Area" localSheetId="2">'Menuiserie EXT BOIS lot 03A'!$A$2:$G$20</definedName>
    <definedName name="Print_Area" localSheetId="4">'Menuiserie Int lot 4 TVA'!$A$1:$F$44</definedName>
    <definedName name="Print_Area" localSheetId="5">'Peinture Sol Souple lot 5'!$A$2:$G$31</definedName>
    <definedName name="Print_Area" localSheetId="3">'Serrurerie lot 03B'!$A$2:$G$28</definedName>
    <definedName name="Print_Area" localSheetId="8">'TABLEAU RECAP'!$B$1:$H$16</definedName>
    <definedName name="_xlnm.Print_Area" localSheetId="6">'CFCF Lot 6'!$A$2:$G$65</definedName>
    <definedName name="_xlnm.Print_Area" localSheetId="7">'CVC Lot 7'!$A$2:$G$57</definedName>
    <definedName name="_xlnm.Print_Area" localSheetId="1">'Demol GO lot 02'!$A$1:$F$53</definedName>
    <definedName name="_xlnm.Print_Area" localSheetId="2">'Menuiserie EXT BOIS lot 03A'!$A$2:$F$19</definedName>
    <definedName name="_xlnm.Print_Area" localSheetId="4">'Menuiserie Int lot 4 TVA'!$A$1:$F$44</definedName>
    <definedName name="_xlnm.Print_Area" localSheetId="5">'Peinture Sol Souple lot 5'!$A$2:$F$31</definedName>
    <definedName name="_xlnm.Print_Area" localSheetId="3">'Serrurerie lot 03B'!$A$2:$F$27</definedName>
    <definedName name="_xlnm.Print_Area" localSheetId="8">'TABLEAU RECAP'!$A$1:$M$24</definedName>
  </definedNames>
  <calcPr calcId="191029"/>
</workbook>
</file>

<file path=xl/calcChain.xml><?xml version="1.0" encoding="utf-8"?>
<calcChain xmlns="http://schemas.openxmlformats.org/spreadsheetml/2006/main">
  <c r="F20" i="1" l="1"/>
  <c r="K11" i="27"/>
  <c r="F21" i="43"/>
  <c r="G47" i="40"/>
  <c r="M15" i="27"/>
  <c r="K15" i="27"/>
  <c r="J15" i="27"/>
  <c r="K14" i="27"/>
  <c r="J14" i="27"/>
  <c r="G64" i="39"/>
  <c r="G63" i="39"/>
  <c r="G65" i="39"/>
  <c r="G61" i="39"/>
  <c r="G57" i="39"/>
  <c r="G60" i="39"/>
  <c r="G56" i="39"/>
  <c r="G59" i="39"/>
  <c r="G55" i="39"/>
  <c r="I57" i="40"/>
  <c r="G51" i="40"/>
  <c r="G52" i="40" s="1"/>
  <c r="K13" i="27"/>
  <c r="J13" i="27"/>
  <c r="J11" i="27"/>
  <c r="D19" i="40"/>
  <c r="G48" i="40" l="1"/>
  <c r="G49" i="40" s="1"/>
  <c r="G55" i="40"/>
  <c r="J16" i="27" s="1"/>
  <c r="G53" i="40"/>
  <c r="G56" i="40" l="1"/>
  <c r="K16" i="27" s="1"/>
  <c r="M16" i="27" s="1"/>
  <c r="G57" i="40" l="1"/>
  <c r="F27" i="1" l="1"/>
  <c r="F26" i="1"/>
  <c r="F24" i="1"/>
  <c r="F23" i="1"/>
  <c r="F21" i="1"/>
  <c r="F19" i="1"/>
  <c r="F18" i="1"/>
  <c r="F16" i="14"/>
  <c r="F25" i="43"/>
  <c r="J12" i="27" s="1"/>
  <c r="F26" i="43"/>
  <c r="K12" i="27" s="1"/>
  <c r="M12" i="27" s="1"/>
  <c r="F22" i="43"/>
  <c r="F18" i="43"/>
  <c r="F17" i="43"/>
  <c r="F14" i="43"/>
  <c r="F12" i="43"/>
  <c r="F11" i="43"/>
  <c r="F10" i="43"/>
  <c r="F9" i="43"/>
  <c r="F8" i="43"/>
  <c r="F7" i="42"/>
  <c r="F30" i="42"/>
  <c r="F23" i="43" l="1"/>
  <c r="F27" i="43" s="1"/>
  <c r="F28" i="42"/>
  <c r="F27" i="42"/>
  <c r="F26" i="42"/>
  <c r="F25" i="42"/>
  <c r="F24" i="42"/>
  <c r="F23" i="42"/>
  <c r="F22" i="42"/>
  <c r="F20" i="42"/>
  <c r="F18" i="42"/>
  <c r="F17" i="42"/>
  <c r="F16" i="42"/>
  <c r="F15" i="42"/>
  <c r="F14" i="42"/>
  <c r="F10" i="42"/>
  <c r="F9" i="42"/>
  <c r="F8" i="42"/>
  <c r="F6" i="42"/>
  <c r="F37" i="42" l="1"/>
  <c r="F33" i="42"/>
  <c r="F9" i="14"/>
  <c r="F15" i="1"/>
  <c r="F19" i="43" l="1"/>
  <c r="F38" i="42"/>
  <c r="F34" i="42"/>
  <c r="F35" i="42" s="1"/>
  <c r="F41" i="42"/>
  <c r="F42" i="42" l="1"/>
  <c r="F39" i="42"/>
  <c r="F43" i="42" l="1"/>
  <c r="F24" i="2" l="1"/>
  <c r="F26" i="2"/>
  <c r="F25" i="2"/>
  <c r="F10" i="2"/>
  <c r="F19" i="2"/>
  <c r="F18" i="2"/>
  <c r="F17" i="2"/>
  <c r="F14" i="2"/>
  <c r="F11" i="2"/>
  <c r="F17" i="14"/>
  <c r="F41" i="1"/>
  <c r="F45" i="1"/>
  <c r="F29" i="1"/>
  <c r="F30" i="1"/>
  <c r="F31" i="1"/>
  <c r="F32" i="1"/>
  <c r="F33" i="1"/>
  <c r="F34" i="1"/>
  <c r="F35" i="1"/>
  <c r="F36" i="1"/>
  <c r="F37" i="1"/>
  <c r="F13" i="2" l="1"/>
  <c r="F16" i="2"/>
  <c r="F12" i="2"/>
  <c r="F20" i="2"/>
  <c r="F29" i="2" l="1"/>
  <c r="F30" i="2" s="1"/>
  <c r="F18" i="14"/>
  <c r="F42" i="1" l="1"/>
  <c r="F6" i="1"/>
  <c r="F7" i="1"/>
  <c r="F28" i="1"/>
  <c r="F49" i="1" l="1"/>
  <c r="F51" i="1" s="1"/>
  <c r="J10" i="27" s="1"/>
  <c r="J18" i="27" s="1"/>
  <c r="F52" i="1" l="1"/>
  <c r="K10" i="27" l="1"/>
  <c r="K18" i="27" s="1"/>
  <c r="N18" i="27" s="1"/>
  <c r="F53" i="1"/>
  <c r="F10" i="14" l="1"/>
  <c r="M21" i="27" l="1"/>
  <c r="M14" i="27" l="1"/>
  <c r="M11" i="27" l="1"/>
  <c r="M10" i="27"/>
  <c r="M18" i="27" s="1"/>
  <c r="M23" i="27" s="1"/>
  <c r="M13" i="27"/>
  <c r="M22" i="27" l="1"/>
  <c r="N23" i="27" s="1"/>
  <c r="F31" i="2"/>
</calcChain>
</file>

<file path=xl/sharedStrings.xml><?xml version="1.0" encoding="utf-8"?>
<sst xmlns="http://schemas.openxmlformats.org/spreadsheetml/2006/main" count="624" uniqueCount="385">
  <si>
    <t>Désignation</t>
  </si>
  <si>
    <t>Unité</t>
  </si>
  <si>
    <t>Quantité</t>
  </si>
  <si>
    <t>P.U. HT</t>
  </si>
  <si>
    <t>Montant HT</t>
  </si>
  <si>
    <t>PM</t>
  </si>
  <si>
    <t>TOTAL H.T.</t>
  </si>
  <si>
    <t>TOTAL T.T.C.</t>
  </si>
  <si>
    <t>TVA à 20 %</t>
  </si>
  <si>
    <t>m²</t>
  </si>
  <si>
    <t>ml</t>
  </si>
  <si>
    <t>F</t>
  </si>
  <si>
    <t>m3</t>
  </si>
  <si>
    <t>Ens</t>
  </si>
  <si>
    <t>SOUS-TOTAL</t>
  </si>
  <si>
    <t>TVA 20%</t>
  </si>
  <si>
    <t>DPGF</t>
  </si>
  <si>
    <t>Architecte :</t>
  </si>
  <si>
    <t>2 avenue des Autraliens</t>
  </si>
  <si>
    <t>80200 PERONNE</t>
  </si>
  <si>
    <t>03 22 85 83 36</t>
  </si>
  <si>
    <t>contact@atelier-19.fr</t>
  </si>
  <si>
    <t>Maître d'ouvrage :</t>
  </si>
  <si>
    <t>N° et intitulé du lot</t>
  </si>
  <si>
    <t>Montant H.T.</t>
  </si>
  <si>
    <t>T.V.A.</t>
  </si>
  <si>
    <t>Montant T.T.C.</t>
  </si>
  <si>
    <t>VRD</t>
  </si>
  <si>
    <t>TOTAL LOTS ARCHITECTURAUX</t>
  </si>
  <si>
    <t xml:space="preserve"> TOTAL MARCHE HT</t>
  </si>
  <si>
    <t xml:space="preserve"> TVA</t>
  </si>
  <si>
    <t xml:space="preserve"> TOTAL MARCHE TTC</t>
  </si>
  <si>
    <t>BUREAU D'ETUDE</t>
  </si>
  <si>
    <t>INSTALLATION CHANTIER</t>
  </si>
  <si>
    <t>4.1</t>
  </si>
  <si>
    <t>4.2</t>
  </si>
  <si>
    <t>4.3</t>
  </si>
  <si>
    <t>4.4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</si>
  <si>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</si>
  <si>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</si>
  <si>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</si>
  <si>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</si>
  <si>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</si>
  <si>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</si>
  <si>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</si>
  <si>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</si>
  <si>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</si>
  <si>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</si>
  <si>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TERRASSEMENT DE LA COUR</t>
  </si>
  <si>
    <t>TVA</t>
  </si>
  <si>
    <t>Lot n°2 - GROS ŒUVRE DEMOLITION</t>
  </si>
  <si>
    <t>CHEMINEMENT ET TERRASSE BETON</t>
  </si>
  <si>
    <t xml:space="preserve">ENGAZONNEMENT </t>
  </si>
  <si>
    <t>2.1</t>
  </si>
  <si>
    <t>2.2</t>
  </si>
  <si>
    <t>2.3</t>
  </si>
  <si>
    <t>CONSIGNATION - DEPOSE - EVACUATION</t>
  </si>
  <si>
    <t>2.4</t>
  </si>
  <si>
    <t>2.5</t>
  </si>
  <si>
    <t>ASSISES</t>
  </si>
  <si>
    <t>2.6</t>
  </si>
  <si>
    <t>2.7</t>
  </si>
  <si>
    <t>2.8</t>
  </si>
  <si>
    <t>2.9</t>
  </si>
  <si>
    <t>2.10</t>
  </si>
  <si>
    <t>2.11</t>
  </si>
  <si>
    <t>2.12</t>
  </si>
  <si>
    <t>2.13</t>
  </si>
  <si>
    <t>IMPLANTATION ET PIQUETAGE</t>
  </si>
  <si>
    <t>2.14</t>
  </si>
  <si>
    <t>2.15</t>
  </si>
  <si>
    <t>CREATION D'UNE CLOTURE BETON</t>
  </si>
  <si>
    <t>2.16</t>
  </si>
  <si>
    <t>2.17</t>
  </si>
  <si>
    <t>2.18</t>
  </si>
  <si>
    <t>POSE DE LA GRILLE D'ISOLEMENT DE L'ESPACE MERE-ENFANT</t>
  </si>
  <si>
    <t>MISE EN ŒUVRE DE LA PORTE D'ACCES VERS L'ESPACE EXTERIEUR</t>
  </si>
  <si>
    <t>Lot n°4 - MENUISERIES INTERIEURES</t>
  </si>
  <si>
    <t>AMENAGEMENT SUR MESURE DES MEUBLES A LANGER COMPRIS BAIGNOIRE ET LAVE MAIN</t>
  </si>
  <si>
    <t>AMENAGEMENT SUR MESURE DES NOUVEAUX PLANS VASQUES</t>
  </si>
  <si>
    <t>FOURNITURE ET POSE DES PORTES DE DOUCHES</t>
  </si>
  <si>
    <t>AMENAGEMENT DES LOCAUX DE STOCKAGE</t>
  </si>
  <si>
    <t>Lot n°5 - PEINTURE SOL SOUPLE</t>
  </si>
  <si>
    <t>PEINTURE SUR HUISSERIES ET PORTE BOIS</t>
  </si>
  <si>
    <t>NETTOYAGE ET/OU PREPARATION DES SUPPORTS DES MURS</t>
  </si>
  <si>
    <t>5.9</t>
  </si>
  <si>
    <t>PEINTURE SUR HUISSERIES ET PORTES BOIS</t>
  </si>
  <si>
    <t>220001 - TRAVAUX DE CREATION D’UNE NURSERIE QUARTIER FEMMES DU CENTRE DETENTION DE BAPAUME
30 Chemin des Anzacs
62450 BAPAUME</t>
  </si>
  <si>
    <t>2.2.1</t>
  </si>
  <si>
    <t>2.2.2</t>
  </si>
  <si>
    <t>2.2.3</t>
  </si>
  <si>
    <t>2.2.4</t>
  </si>
  <si>
    <t>2.2.5</t>
  </si>
  <si>
    <t>CLOTURE HERAS ET SIGNALETIQUE</t>
  </si>
  <si>
    <t>BLOC REUNION</t>
  </si>
  <si>
    <t>ALIMENTATION</t>
  </si>
  <si>
    <t>CREATION DE LINTEAU</t>
  </si>
  <si>
    <t>5.10</t>
  </si>
  <si>
    <t>5.11</t>
  </si>
  <si>
    <t>5.12</t>
  </si>
  <si>
    <t>5.13</t>
  </si>
  <si>
    <t>NETTOYAGE GENERAL</t>
  </si>
  <si>
    <t>RAGREAGE</t>
  </si>
  <si>
    <t>SOL CAOUTCHOUC U4 P3 EN LES</t>
  </si>
  <si>
    <t>BARRES DE SEUILS</t>
  </si>
  <si>
    <t>CREATION DE BAIE DE PORTE EXTERIEURE</t>
  </si>
  <si>
    <t>Préparation des surfaces</t>
  </si>
  <si>
    <t xml:space="preserve">Engazonnement </t>
  </si>
  <si>
    <t>OUVERTURE ENTRE CELLULES</t>
  </si>
  <si>
    <t>OUVERTURE DE VOILE</t>
  </si>
  <si>
    <t xml:space="preserve">CREATION DES SAIGNEES </t>
  </si>
  <si>
    <t>EVACUATION DES GRAVATS / NETTOYAGE QUOTIDIENT</t>
  </si>
  <si>
    <t>REPRISE PONCTUELLES ET BOUCHEMENT DES BETON</t>
  </si>
  <si>
    <t xml:space="preserve">NETTOYAGE QUOTIDIEN </t>
  </si>
  <si>
    <t>BOUCHEMENT MACONNE</t>
  </si>
  <si>
    <t>MISE EN ŒUVRE DE LA PORTE - MUR EXTERIEUR</t>
  </si>
  <si>
    <t>FOURNITURE ET POSE DES MOBILIERS</t>
  </si>
  <si>
    <t>Cuisine :</t>
  </si>
  <si>
    <t>Meubles bas :</t>
  </si>
  <si>
    <t>Meubles haut :</t>
  </si>
  <si>
    <t xml:space="preserve">Plan de travail </t>
  </si>
  <si>
    <t>PAPIERS-PEINT OU PEINTURE D'UNE FRESQUE</t>
  </si>
  <si>
    <t>NETTOYAGE ET/OU PREPARATION DES SUPPORTS DES SOLS</t>
  </si>
  <si>
    <t>PHASE 2</t>
  </si>
  <si>
    <t>PHASE 1</t>
  </si>
  <si>
    <t>AMENAGEMENT DE L'ESPACE ENFANT</t>
  </si>
  <si>
    <t>4.5.1.3</t>
  </si>
  <si>
    <t>4.5.1.2</t>
  </si>
  <si>
    <t>4.5.1.1</t>
  </si>
  <si>
    <t>4.5.1</t>
  </si>
  <si>
    <t>4.5</t>
  </si>
  <si>
    <t>Store occulant</t>
  </si>
  <si>
    <t>meuble four</t>
  </si>
  <si>
    <t>meubles caisson compris porte et étagère</t>
  </si>
  <si>
    <t>meuble d'angle compris étagères</t>
  </si>
  <si>
    <t>meuble double evier compris étagère et 2 portes</t>
  </si>
  <si>
    <t>meuble d'angle compris étagères et 1 porte</t>
  </si>
  <si>
    <t>Phase 1</t>
  </si>
  <si>
    <t>Phase 2</t>
  </si>
  <si>
    <t>Lot n°7 - PLOMBERIE CHAUFFAGE</t>
  </si>
  <si>
    <t>Lot n°6 - COURANT FORT COURANT FAIBLE</t>
  </si>
  <si>
    <t>MENUISERIE INTERIEURE</t>
  </si>
  <si>
    <t>PEINTURE - SOL SOUPLE</t>
  </si>
  <si>
    <t>DEMOLITION - GROS ŒUVRE</t>
  </si>
  <si>
    <t>CFCF</t>
  </si>
  <si>
    <t>PLOMBERIE</t>
  </si>
  <si>
    <t>PEINTURE (FINITION A) MURS ET PLAFONDS</t>
  </si>
  <si>
    <t>Peinture</t>
  </si>
  <si>
    <t>Sol Souple</t>
  </si>
  <si>
    <r>
      <t xml:space="preserve">TRAVAUX DE CREATION D’UNE NURSERIE QUARTIER FEMMES DU CENTRE DETENTION DE BAPAUME
</t>
    </r>
    <r>
      <rPr>
        <sz val="9"/>
        <rFont val="Arial"/>
        <family val="2"/>
      </rPr>
      <t>30 Chemin des Anzacs
62450 BAPAUME</t>
    </r>
  </si>
  <si>
    <t>DIRECTION INTERREGIONALE DES SERVICES PENITENCIERS</t>
  </si>
  <si>
    <t>TRAVAUX DE CREATION D’UNE NURSERIE QUARTIER FEMMES 
DU CENTRE DE DETENTION DE BAPAUME</t>
  </si>
  <si>
    <t>30 Chemin des Anzacs</t>
  </si>
  <si>
    <t>62450 BAPAUME</t>
  </si>
  <si>
    <t>FONDATION ET TERRASSEMENT</t>
  </si>
  <si>
    <t>PORTES BOIS</t>
  </si>
  <si>
    <t>REMPLACEMENT DES MENUISERIES EXTERIEURES</t>
  </si>
  <si>
    <t>meuble 3 tiroirs</t>
  </si>
  <si>
    <t>MACONNERIE</t>
  </si>
  <si>
    <t>TRAVAUX PREPARATOIRES</t>
  </si>
  <si>
    <t>Etudes</t>
  </si>
  <si>
    <t>Consignations</t>
  </si>
  <si>
    <t>Dépose des systèmes non réutilisés</t>
  </si>
  <si>
    <t>L'alimentation de chantier</t>
  </si>
  <si>
    <t>Eclairage provisoire de chantier</t>
  </si>
  <si>
    <t>MISE A LA TERRE</t>
  </si>
  <si>
    <t>Mise à la terre des masses</t>
  </si>
  <si>
    <t>Liaison équipotentielles supplémentaire</t>
  </si>
  <si>
    <t>DISTRIBUTION SECONDAIRE</t>
  </si>
  <si>
    <t>CHEMINEMENTS</t>
  </si>
  <si>
    <t>ECLAIRAGE</t>
  </si>
  <si>
    <t>U</t>
  </si>
  <si>
    <t>Liseuse antivandale</t>
  </si>
  <si>
    <t>ECLAIRAGE DE SECURITE</t>
  </si>
  <si>
    <t>SERRURE ELECTRIQUE</t>
  </si>
  <si>
    <t>VIDEOSURVEILLANCE</t>
  </si>
  <si>
    <t>INTERPHONIE</t>
  </si>
  <si>
    <t>Tube IRL</t>
  </si>
  <si>
    <t>Gaine GPC</t>
  </si>
  <si>
    <t>Encastrement</t>
  </si>
  <si>
    <t>Hublot antivandale avec veilleuse</t>
  </si>
  <si>
    <t>Serrure</t>
  </si>
  <si>
    <t>Pupitre 1 module</t>
  </si>
  <si>
    <t>Câblage</t>
  </si>
  <si>
    <t>Platine</t>
  </si>
  <si>
    <t>Programmation</t>
  </si>
  <si>
    <t>Caméra dôme fixe</t>
  </si>
  <si>
    <t>Licences</t>
  </si>
  <si>
    <t>Alimentation d'eau froide du chantier</t>
  </si>
  <si>
    <t>Neutralisation et consignation</t>
  </si>
  <si>
    <t>Dépose</t>
  </si>
  <si>
    <t>TRAVAUX DE CHAUFFAGE/CLIMATISATION</t>
  </si>
  <si>
    <t>Unité extérieure</t>
  </si>
  <si>
    <t>Unités intérieures</t>
  </si>
  <si>
    <t>Circuit frigorifique</t>
  </si>
  <si>
    <t>Mise en service</t>
  </si>
  <si>
    <t>Ecoulement des condensats</t>
  </si>
  <si>
    <t>TRAVAUX DE VENTILATION</t>
  </si>
  <si>
    <t>Grille d'extraction</t>
  </si>
  <si>
    <t>Réseaux de ventilation</t>
  </si>
  <si>
    <t>TRAVAUX DE PLOMBERIE</t>
  </si>
  <si>
    <t>Mitigeurs thermostatiques</t>
  </si>
  <si>
    <t>Distribution d'eaux sanitaires</t>
  </si>
  <si>
    <t>Désinfection et analyse des réseaux d'eaux</t>
  </si>
  <si>
    <t>Evacuation des eaux usées et des eaux vannes</t>
  </si>
  <si>
    <t>Appareils sanitaires</t>
  </si>
  <si>
    <t>Douche</t>
  </si>
  <si>
    <t>Robinetterie plans vasques</t>
  </si>
  <si>
    <t>Evier</t>
  </si>
  <si>
    <t>Joints de silicone</t>
  </si>
  <si>
    <t>CONCLUSION DES TRAVAUX</t>
  </si>
  <si>
    <t>Sans Objet</t>
  </si>
  <si>
    <t>EQUIPEMENT DU MOBILIER DE CUISINE</t>
  </si>
  <si>
    <t>4.6.1</t>
  </si>
  <si>
    <t>Table</t>
  </si>
  <si>
    <t>4.6.2</t>
  </si>
  <si>
    <t>Placard haut - fermeture à clés</t>
  </si>
  <si>
    <t>Casiers / Bibliothèque</t>
  </si>
  <si>
    <t>4.8</t>
  </si>
  <si>
    <t>EQUIPEMENTS DE CAILLEBOTTIS - FENETRES ETAGE</t>
  </si>
  <si>
    <t>ACCESSIBILITE DES ENGINS &amp; LEVAGES</t>
  </si>
  <si>
    <t>Accessibilités</t>
  </si>
  <si>
    <t>Moyens de levage</t>
  </si>
  <si>
    <t>Terrassement de la cour</t>
  </si>
  <si>
    <t>Déblais et Remblais</t>
  </si>
  <si>
    <t>Semelles filantes</t>
  </si>
  <si>
    <t>Elévation de blocs à bancher</t>
  </si>
  <si>
    <t>compris</t>
  </si>
  <si>
    <t>Coupure de capillarité</t>
  </si>
  <si>
    <t>Châssis 1 vanteil</t>
  </si>
  <si>
    <t>GRILLE D'ENTREE D'AIR</t>
  </si>
  <si>
    <t>ORGANIGRAMME</t>
  </si>
  <si>
    <t>PLINTHES CAOUTCHOUC</t>
  </si>
  <si>
    <t>Compris</t>
  </si>
  <si>
    <t>DISP GRAND NORD</t>
  </si>
  <si>
    <t>TVA à 10 %</t>
  </si>
  <si>
    <t>TVA à 10 % + TVA à 20%</t>
  </si>
  <si>
    <t>Mixte</t>
  </si>
  <si>
    <t>TVA 10%</t>
  </si>
  <si>
    <t xml:space="preserve">TOTAL H.T. </t>
  </si>
  <si>
    <t>TOTAL H.T. des prestations éligibles à la réduction de TVA</t>
  </si>
  <si>
    <t>Quantité MOE</t>
  </si>
  <si>
    <t>Quantité Ent.</t>
  </si>
  <si>
    <t>Tabourets</t>
  </si>
  <si>
    <t>Ouvrants</t>
  </si>
  <si>
    <t>Fixe</t>
  </si>
  <si>
    <t>TABLES ET ASSISES</t>
  </si>
  <si>
    <t>Les quantités sont mentionnées à titre indicatif, l'entreprise est seule responsable de ses métrés et chiffrage</t>
  </si>
  <si>
    <t>ANTI PINCE DOIGTS</t>
  </si>
  <si>
    <t>MOBILIER EXTERIEUR</t>
  </si>
  <si>
    <t>DPGF - PRO V2</t>
  </si>
  <si>
    <t>SEPT 2023</t>
  </si>
  <si>
    <t>DPGF V2</t>
  </si>
  <si>
    <t>TABLEAU SYNTHESE DQE - DCE V2</t>
  </si>
  <si>
    <t>Lot n°3A - MENUISERIE EXTERIEURES BOIS</t>
  </si>
  <si>
    <t xml:space="preserve">Lot n°3B - SERRURERIE </t>
  </si>
  <si>
    <t>3.1 B</t>
  </si>
  <si>
    <t>3.2 B</t>
  </si>
  <si>
    <t>3.4 B</t>
  </si>
  <si>
    <t>3.5 B</t>
  </si>
  <si>
    <t>3.6 B</t>
  </si>
  <si>
    <t>3.3 B</t>
  </si>
  <si>
    <t>3.3 A</t>
  </si>
  <si>
    <t>3.3.1 A</t>
  </si>
  <si>
    <t>3.3.2 A</t>
  </si>
  <si>
    <t>2.3.1</t>
  </si>
  <si>
    <t>2.3.2</t>
  </si>
  <si>
    <t>2.4.1</t>
  </si>
  <si>
    <t>2.4.1.2</t>
  </si>
  <si>
    <t>2.4.1.1</t>
  </si>
  <si>
    <t>2.19</t>
  </si>
  <si>
    <t>ARMOIRE DIVISIONNAIRE - TABLEAUTINS</t>
  </si>
  <si>
    <t>Modification armoire divisionnaire</t>
  </si>
  <si>
    <t>Tableautin cellule 1</t>
  </si>
  <si>
    <t>Tableautin cellule 2</t>
  </si>
  <si>
    <t>Tableautin cellule 3</t>
  </si>
  <si>
    <t>Tableautin cellule 4</t>
  </si>
  <si>
    <t>Luminaire tubulaire antivandale, y compris boite de dérivation encastrée</t>
  </si>
  <si>
    <t xml:space="preserve">Commandes d'éclairage </t>
  </si>
  <si>
    <t>PRISES DE COURANT</t>
  </si>
  <si>
    <t>PRISES TV</t>
  </si>
  <si>
    <t>EQUIPEMENTS ELECTRO-MENAGES</t>
  </si>
  <si>
    <t>Réfrigérateur haut</t>
  </si>
  <si>
    <t>Table vitrocéramique</t>
  </si>
  <si>
    <t>Four multifonction</t>
  </si>
  <si>
    <t>Hotte</t>
  </si>
  <si>
    <t>Lave linge</t>
  </si>
  <si>
    <t>Sèche linge</t>
  </si>
  <si>
    <t>3A</t>
  </si>
  <si>
    <t>3B</t>
  </si>
  <si>
    <t>MENUISERIE EXTERIEURE BOIS</t>
  </si>
  <si>
    <t>SERRURERIE</t>
  </si>
  <si>
    <t>VRD / SUPPRIME</t>
  </si>
  <si>
    <t>PROTECTION CHANTIER - INTERIEURE</t>
  </si>
  <si>
    <t>BLOC REFECTOIRE / VESTIAIRE / SANITAIRE</t>
  </si>
  <si>
    <t>2.4.1.3</t>
  </si>
  <si>
    <t xml:space="preserve">Fourreaux </t>
  </si>
  <si>
    <t>2.6.1</t>
  </si>
  <si>
    <t>2.6.2</t>
  </si>
  <si>
    <t>2.7.1</t>
  </si>
  <si>
    <t>2.7.2</t>
  </si>
  <si>
    <t>2.17.1</t>
  </si>
  <si>
    <t>2.17.2</t>
  </si>
  <si>
    <t>2.17.3</t>
  </si>
  <si>
    <t>2.20</t>
  </si>
  <si>
    <t>2.21</t>
  </si>
  <si>
    <t>2.22</t>
  </si>
  <si>
    <t>4.9</t>
  </si>
  <si>
    <t>4.10</t>
  </si>
  <si>
    <t>4.10.1</t>
  </si>
  <si>
    <t>6.1</t>
  </si>
  <si>
    <t>6.1.1</t>
  </si>
  <si>
    <t>6.1.2</t>
  </si>
  <si>
    <t>6.1.3</t>
  </si>
  <si>
    <t>6.1.4</t>
  </si>
  <si>
    <t>6.1.5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</si>
  <si>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</si>
  <si>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</si>
  <si>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</si>
  <si>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</si>
  <si>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</si>
  <si>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</si>
  <si>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</si>
  <si>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</si>
  <si>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</si>
  <si>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6.4</t>
  </si>
  <si>
    <t>6.5</t>
  </si>
  <si>
    <t>6.5.1</t>
  </si>
  <si>
    <t>6.5.3</t>
  </si>
  <si>
    <t>6.5.2</t>
  </si>
  <si>
    <t>6.6</t>
  </si>
  <si>
    <t>6.7</t>
  </si>
  <si>
    <t>6.8</t>
  </si>
  <si>
    <t>6.10</t>
  </si>
  <si>
    <t>6.11</t>
  </si>
  <si>
    <t>6.12</t>
  </si>
  <si>
    <t>6.6.3</t>
  </si>
  <si>
    <t>6.6.4</t>
  </si>
  <si>
    <t>6.6.5</t>
  </si>
  <si>
    <t>6.11.1</t>
  </si>
  <si>
    <t>6.11.2</t>
  </si>
  <si>
    <t>6.11.3</t>
  </si>
  <si>
    <t>6.12.1</t>
  </si>
  <si>
    <t>6.12.2</t>
  </si>
  <si>
    <t>6.12.3</t>
  </si>
  <si>
    <t>6.13</t>
  </si>
  <si>
    <t>6.13.1</t>
  </si>
  <si>
    <t>6.13.2</t>
  </si>
  <si>
    <t>6.13.3</t>
  </si>
  <si>
    <t>6.13.4</t>
  </si>
  <si>
    <t>7.1</t>
  </si>
  <si>
    <t>7.1.1</t>
  </si>
  <si>
    <t>7.1.2</t>
  </si>
  <si>
    <t>7.1.4</t>
  </si>
  <si>
    <t>7.1.3</t>
  </si>
  <si>
    <t>7.2</t>
  </si>
  <si>
    <t>7.2.1</t>
  </si>
  <si>
    <t>7.2.2</t>
  </si>
  <si>
    <t>7.2.3</t>
  </si>
  <si>
    <t>7.2.4</t>
  </si>
  <si>
    <t>7.2.5</t>
  </si>
  <si>
    <t>7.3</t>
  </si>
  <si>
    <t>7.3.1</t>
  </si>
  <si>
    <t>7.3.2</t>
  </si>
  <si>
    <t>7.4</t>
  </si>
  <si>
    <t>DISTRIBUTION D'EAUX SANITAIRES</t>
  </si>
  <si>
    <t>7.6</t>
  </si>
  <si>
    <t>7.6.1</t>
  </si>
  <si>
    <t>7.6.2</t>
  </si>
  <si>
    <t>7.6.3</t>
  </si>
  <si>
    <t>7.6.4</t>
  </si>
  <si>
    <t>7.6.5</t>
  </si>
  <si>
    <t>7.6.6</t>
  </si>
  <si>
    <t>7.6.7</t>
  </si>
  <si>
    <t>7.6.5.1</t>
  </si>
  <si>
    <t>7.6.5.2</t>
  </si>
  <si>
    <t>7.7.1</t>
  </si>
  <si>
    <t>7.7</t>
  </si>
  <si>
    <t>7.7.2</t>
  </si>
  <si>
    <t>7.7.3</t>
  </si>
  <si>
    <t>7.7.4</t>
  </si>
  <si>
    <t>7.7.5</t>
  </si>
  <si>
    <t>7.7.6</t>
  </si>
  <si>
    <t>7.8</t>
  </si>
  <si>
    <t>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</si>
</sst>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0;\-###0"/>
    <numFmt numFmtId="165" formatCode="###0.00;\-###0.00"/>
    <numFmt numFmtId="166" formatCode="0.00_ ;\-0.00\ "/>
    <numFmt numFmtId="167" formatCode="_-* #,##0.00\ _€_-;\-* #,##0.00\ _€_-;_-* &quot;-&quot;??\ _€_-;_-@_-"/>
    <numFmt numFmtId="168" formatCode="_-* #,##0.00\ [$€]_-;\-* #,##0.00\ [$€]_-;_-* \-??\ [$€]_-;_-@_-"/>
  </numFmts>
  <fonts count="4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indexed="23"/>
      <name val="Arial"/>
      <family val="2"/>
    </font>
    <font>
      <sz val="8"/>
      <color indexed="23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8"/>
      <color rgb="FF00B050"/>
      <name val="Arial"/>
      <family val="2"/>
    </font>
    <font>
      <b/>
      <sz val="10"/>
      <color rgb="FF00B050"/>
      <name val="Arial"/>
      <family val="2"/>
    </font>
    <font>
      <i/>
      <sz val="8"/>
      <color rgb="FF0070C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sz val="7"/>
      <color rgb="FF0070C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8" tint="-0.249977111117893"/>
      <name val="Arial"/>
      <family val="2"/>
    </font>
    <font>
      <sz val="9"/>
      <color theme="8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7">
    <xf numFmtId="0" fontId="0" fillId="0" borderId="0" applyAlignment="0">
      <alignment vertical="top" wrapText="1"/>
      <protection locked="0"/>
    </xf>
    <xf numFmtId="44" fontId="11" fillId="0" borderId="0" applyFont="0" applyFill="0" applyBorder="0" applyAlignment="0" applyProtection="0">
      <alignment vertical="top" wrapText="1"/>
      <protection locked="0"/>
    </xf>
    <xf numFmtId="0" fontId="2" fillId="0" borderId="0"/>
    <xf numFmtId="0" fontId="4" fillId="0" borderId="0"/>
    <xf numFmtId="168" fontId="4" fillId="0" borderId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</cellStyleXfs>
  <cellXfs count="398">
    <xf numFmtId="0" fontId="0" fillId="0" borderId="0" xfId="0" applyAlignment="1" applyProtection="1"/>
    <xf numFmtId="0" fontId="0" fillId="0" borderId="0" xfId="0" applyAlignment="1">
      <alignment horizontal="left" vertical="top"/>
      <protection locked="0"/>
    </xf>
    <xf numFmtId="164" fontId="0" fillId="0" borderId="0" xfId="0" applyNumberForma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4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0" fillId="0" borderId="0" xfId="0" applyAlignment="1">
      <alignment horizontal="righ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8" fillId="0" borderId="0" xfId="0" applyFont="1" applyAlignment="1">
      <alignment horizontal="left" vertical="top"/>
      <protection locked="0"/>
    </xf>
    <xf numFmtId="0" fontId="8" fillId="0" borderId="0" xfId="0" applyFont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10" fillId="0" borderId="0" xfId="0" applyFont="1" applyAlignment="1">
      <alignment horizontal="left" vertical="center"/>
      <protection locked="0"/>
    </xf>
    <xf numFmtId="166" fontId="8" fillId="0" borderId="0" xfId="0" applyNumberFormat="1" applyFont="1" applyAlignment="1">
      <alignment horizontal="left" vertical="top"/>
      <protection locked="0"/>
    </xf>
    <xf numFmtId="44" fontId="0" fillId="0" borderId="0" xfId="1" applyFont="1" applyAlignment="1">
      <alignment horizontal="left" vertical="top"/>
      <protection locked="0"/>
    </xf>
    <xf numFmtId="44" fontId="9" fillId="0" borderId="0" xfId="1" applyFont="1" applyAlignment="1">
      <alignment horizontal="left" vertical="top"/>
      <protection locked="0"/>
    </xf>
    <xf numFmtId="44" fontId="10" fillId="0" borderId="0" xfId="1" applyFont="1" applyAlignment="1">
      <alignment horizontal="right" vertical="center"/>
      <protection locked="0"/>
    </xf>
    <xf numFmtId="0" fontId="11" fillId="0" borderId="0" xfId="0" applyFont="1" applyAlignment="1">
      <alignment horizontal="left" vertical="top"/>
      <protection locked="0"/>
    </xf>
    <xf numFmtId="0" fontId="5" fillId="0" borderId="1" xfId="0" applyFont="1" applyBorder="1" applyAlignment="1">
      <alignment horizontal="left" vertical="top"/>
      <protection locked="0"/>
    </xf>
    <xf numFmtId="44" fontId="0" fillId="0" borderId="0" xfId="1" applyFont="1" applyBorder="1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0" fillId="0" borderId="0" xfId="0" applyAlignment="1">
      <alignment horizontal="right" vertical="center"/>
      <protection locked="0"/>
    </xf>
    <xf numFmtId="44" fontId="4" fillId="3" borderId="0" xfId="1" applyFont="1" applyFill="1" applyBorder="1" applyAlignment="1">
      <alignment horizontal="right" vertical="center"/>
      <protection locked="0"/>
    </xf>
    <xf numFmtId="0" fontId="0" fillId="0" borderId="0" xfId="0" applyAlignment="1">
      <alignment vertical="top"/>
      <protection locked="0"/>
    </xf>
    <xf numFmtId="0" fontId="12" fillId="0" borderId="0" xfId="0" applyFont="1" applyAlignment="1">
      <alignment horizontal="left" vertical="top"/>
      <protection locked="0"/>
    </xf>
    <xf numFmtId="0" fontId="8" fillId="0" borderId="8" xfId="0" applyFont="1" applyBorder="1" applyAlignment="1">
      <alignment vertical="center" wrapText="1"/>
      <protection locked="0"/>
    </xf>
    <xf numFmtId="0" fontId="8" fillId="0" borderId="9" xfId="0" applyFont="1" applyBorder="1" applyAlignment="1">
      <alignment vertical="center"/>
      <protection locked="0"/>
    </xf>
    <xf numFmtId="0" fontId="8" fillId="0" borderId="9" xfId="0" applyFont="1" applyBorder="1" applyAlignment="1">
      <alignment horizontal="right" vertical="center"/>
      <protection locked="0"/>
    </xf>
    <xf numFmtId="44" fontId="8" fillId="0" borderId="9" xfId="1" applyFont="1" applyBorder="1" applyAlignment="1">
      <alignment horizontal="right" vertical="center"/>
      <protection locked="0"/>
    </xf>
    <xf numFmtId="44" fontId="8" fillId="0" borderId="10" xfId="1" applyFont="1" applyBorder="1" applyAlignment="1">
      <alignment horizontal="right" vertical="center"/>
      <protection locked="0"/>
    </xf>
    <xf numFmtId="0" fontId="4" fillId="3" borderId="11" xfId="0" applyFont="1" applyFill="1" applyBorder="1" applyAlignment="1">
      <alignment vertical="center" wrapText="1"/>
      <protection locked="0"/>
    </xf>
    <xf numFmtId="44" fontId="4" fillId="3" borderId="12" xfId="1" applyFont="1" applyFill="1" applyBorder="1" applyAlignment="1">
      <alignment horizontal="right" vertical="center"/>
      <protection locked="0"/>
    </xf>
    <xf numFmtId="0" fontId="8" fillId="0" borderId="13" xfId="0" applyFont="1" applyBorder="1" applyAlignment="1">
      <alignment vertical="center" wrapText="1"/>
      <protection locked="0"/>
    </xf>
    <xf numFmtId="0" fontId="8" fillId="0" borderId="14" xfId="0" applyFont="1" applyBorder="1" applyAlignment="1">
      <alignment vertical="center"/>
      <protection locked="0"/>
    </xf>
    <xf numFmtId="0" fontId="8" fillId="0" borderId="14" xfId="0" applyFont="1" applyBorder="1" applyAlignment="1">
      <alignment horizontal="right" vertical="center"/>
      <protection locked="0"/>
    </xf>
    <xf numFmtId="44" fontId="8" fillId="0" borderId="14" xfId="1" applyFont="1" applyBorder="1" applyAlignment="1">
      <alignment horizontal="right" vertical="center"/>
      <protection locked="0"/>
    </xf>
    <xf numFmtId="44" fontId="8" fillId="0" borderId="15" xfId="1" applyFont="1" applyBorder="1" applyAlignment="1">
      <alignment horizontal="right" vertical="center"/>
      <protection locked="0"/>
    </xf>
    <xf numFmtId="0" fontId="6" fillId="0" borderId="1" xfId="0" applyFont="1" applyBorder="1" applyAlignment="1">
      <alignment vertical="center" wrapText="1"/>
      <protection locked="0"/>
    </xf>
    <xf numFmtId="0" fontId="6" fillId="0" borderId="7" xfId="0" applyFont="1" applyBorder="1" applyAlignment="1">
      <alignment vertical="center" wrapText="1"/>
      <protection locked="0"/>
    </xf>
    <xf numFmtId="0" fontId="6" fillId="0" borderId="16" xfId="0" applyFont="1" applyBorder="1" applyAlignment="1">
      <alignment horizontal="center" vertical="center" wrapText="1"/>
      <protection locked="0"/>
    </xf>
    <xf numFmtId="44" fontId="6" fillId="0" borderId="16" xfId="1" applyFont="1" applyBorder="1" applyAlignment="1">
      <alignment horizontal="center" vertical="center" wrapText="1"/>
      <protection locked="0"/>
    </xf>
    <xf numFmtId="0" fontId="8" fillId="0" borderId="9" xfId="0" applyFont="1" applyBorder="1" applyAlignment="1">
      <alignment horizontal="left" vertical="center"/>
      <protection locked="0"/>
    </xf>
    <xf numFmtId="0" fontId="8" fillId="0" borderId="14" xfId="0" applyFont="1" applyBorder="1" applyAlignment="1">
      <alignment horizontal="left" vertical="center"/>
      <protection locked="0"/>
    </xf>
    <xf numFmtId="0" fontId="8" fillId="0" borderId="8" xfId="0" applyFont="1" applyBorder="1" applyAlignment="1">
      <alignment horizontal="left" vertical="center" wrapText="1"/>
      <protection locked="0"/>
    </xf>
    <xf numFmtId="0" fontId="4" fillId="3" borderId="11" xfId="0" applyFont="1" applyFill="1" applyBorder="1" applyAlignment="1">
      <alignment horizontal="left" vertical="center" wrapText="1"/>
      <protection locked="0"/>
    </xf>
    <xf numFmtId="0" fontId="8" fillId="0" borderId="13" xfId="0" applyFont="1" applyBorder="1" applyAlignment="1">
      <alignment horizontal="left" vertical="center" wrapText="1"/>
      <protection locked="0"/>
    </xf>
    <xf numFmtId="0" fontId="11" fillId="0" borderId="4" xfId="0" applyFont="1" applyBorder="1" applyAlignment="1">
      <alignment horizontal="left" vertical="center" wrapText="1"/>
      <protection locked="0"/>
    </xf>
    <xf numFmtId="0" fontId="13" fillId="0" borderId="6" xfId="0" applyFont="1" applyBorder="1" applyAlignment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 wrapText="1"/>
      <protection locked="0"/>
    </xf>
    <xf numFmtId="44" fontId="13" fillId="0" borderId="3" xfId="1" applyFont="1" applyBorder="1" applyAlignment="1">
      <alignment horizontal="center" vertical="center" wrapText="1"/>
      <protection locked="0"/>
    </xf>
    <xf numFmtId="44" fontId="13" fillId="0" borderId="0" xfId="1" applyFont="1" applyBorder="1" applyAlignment="1">
      <alignment horizontal="right" vertical="center"/>
      <protection locked="0"/>
    </xf>
    <xf numFmtId="0" fontId="15" fillId="0" borderId="9" xfId="0" applyFont="1" applyBorder="1" applyAlignment="1">
      <alignment vertical="center"/>
      <protection locked="0"/>
    </xf>
    <xf numFmtId="0" fontId="15" fillId="0" borderId="9" xfId="0" applyFont="1" applyBorder="1" applyAlignment="1">
      <alignment horizontal="right" vertical="center"/>
      <protection locked="0"/>
    </xf>
    <xf numFmtId="44" fontId="15" fillId="0" borderId="9" xfId="1" applyFont="1" applyBorder="1" applyAlignment="1">
      <alignment horizontal="right" vertical="center"/>
      <protection locked="0"/>
    </xf>
    <xf numFmtId="44" fontId="16" fillId="3" borderId="0" xfId="1" applyFont="1" applyFill="1" applyBorder="1" applyAlignment="1">
      <alignment horizontal="right" vertical="center"/>
      <protection locked="0"/>
    </xf>
    <xf numFmtId="0" fontId="15" fillId="0" borderId="14" xfId="0" applyFont="1" applyBorder="1" applyAlignment="1">
      <alignment vertical="center"/>
      <protection locked="0"/>
    </xf>
    <xf numFmtId="0" fontId="15" fillId="0" borderId="14" xfId="0" applyFont="1" applyBorder="1" applyAlignment="1">
      <alignment horizontal="right" vertical="center"/>
      <protection locked="0"/>
    </xf>
    <xf numFmtId="44" fontId="15" fillId="0" borderId="14" xfId="1" applyFont="1" applyBorder="1" applyAlignment="1">
      <alignment horizontal="right" vertical="center"/>
      <protection locked="0"/>
    </xf>
    <xf numFmtId="0" fontId="13" fillId="0" borderId="0" xfId="0" applyFont="1" applyAlignment="1">
      <alignment horizontal="left" vertical="top"/>
      <protection locked="0"/>
    </xf>
    <xf numFmtId="44" fontId="14" fillId="3" borderId="0" xfId="1" applyFont="1" applyFill="1" applyBorder="1" applyAlignment="1">
      <alignment horizontal="right" vertical="center"/>
      <protection locked="0"/>
    </xf>
    <xf numFmtId="165" fontId="11" fillId="0" borderId="0" xfId="0" applyNumberFormat="1" applyFont="1" applyAlignment="1">
      <alignment horizontal="right" vertical="center"/>
      <protection locked="0"/>
    </xf>
    <xf numFmtId="0" fontId="11" fillId="0" borderId="4" xfId="0" applyFont="1" applyBorder="1" applyAlignment="1">
      <alignment horizontal="center" vertical="center"/>
      <protection locked="0"/>
    </xf>
    <xf numFmtId="165" fontId="11" fillId="0" borderId="4" xfId="0" applyNumberFormat="1" applyFont="1" applyBorder="1" applyAlignment="1">
      <alignment horizontal="right" vertical="center"/>
      <protection locked="0"/>
    </xf>
    <xf numFmtId="0" fontId="11" fillId="0" borderId="6" xfId="0" applyFont="1" applyBorder="1" applyAlignment="1">
      <alignment horizontal="center" vertical="center" wrapText="1"/>
      <protection locked="0"/>
    </xf>
    <xf numFmtId="0" fontId="11" fillId="0" borderId="3" xfId="0" applyFont="1" applyBorder="1" applyAlignment="1">
      <alignment horizontal="center" vertical="center" wrapText="1"/>
      <protection locked="0"/>
    </xf>
    <xf numFmtId="44" fontId="11" fillId="0" borderId="3" xfId="1" applyFont="1" applyBorder="1" applyAlignment="1">
      <alignment horizontal="center" vertical="center" wrapText="1"/>
      <protection locked="0"/>
    </xf>
    <xf numFmtId="9" fontId="0" fillId="0" borderId="0" xfId="0" applyNumberFormat="1" applyAlignment="1">
      <alignment horizontal="left" vertical="top"/>
      <protection locked="0"/>
    </xf>
    <xf numFmtId="0" fontId="6" fillId="0" borderId="17" xfId="0" applyFont="1" applyBorder="1" applyAlignment="1">
      <alignment horizontal="center" vertical="center" wrapText="1"/>
      <protection locked="0"/>
    </xf>
    <xf numFmtId="0" fontId="6" fillId="0" borderId="5" xfId="0" applyFont="1" applyBorder="1" applyAlignment="1">
      <alignment horizontal="center" vertical="center" wrapText="1"/>
      <protection locked="0"/>
    </xf>
    <xf numFmtId="0" fontId="11" fillId="0" borderId="0" xfId="0" applyFont="1" applyAlignment="1">
      <alignment horizontal="right" vertical="top"/>
      <protection locked="0"/>
    </xf>
    <xf numFmtId="0" fontId="1" fillId="0" borderId="0" xfId="34"/>
    <xf numFmtId="0" fontId="20" fillId="0" borderId="0" xfId="34" applyFont="1" applyAlignment="1">
      <alignment horizontal="center" vertical="center"/>
    </xf>
    <xf numFmtId="0" fontId="19" fillId="0" borderId="0" xfId="34" applyFont="1" applyAlignment="1">
      <alignment horizontal="center" vertical="center"/>
    </xf>
    <xf numFmtId="0" fontId="20" fillId="0" borderId="0" xfId="34" applyFont="1" applyAlignment="1">
      <alignment vertical="center"/>
    </xf>
    <xf numFmtId="0" fontId="19" fillId="0" borderId="0" xfId="34" applyFont="1" applyAlignment="1">
      <alignment vertical="center" wrapText="1"/>
    </xf>
    <xf numFmtId="0" fontId="7" fillId="0" borderId="0" xfId="0" applyFont="1" applyAlignment="1">
      <alignment horizontal="left" vertical="top"/>
      <protection locked="0"/>
    </xf>
    <xf numFmtId="0" fontId="23" fillId="0" borderId="0" xfId="0" applyFont="1" applyAlignment="1">
      <alignment horizontal="left" vertical="top"/>
      <protection locked="0"/>
    </xf>
    <xf numFmtId="0" fontId="23" fillId="0" borderId="14" xfId="0" applyFont="1" applyBorder="1" applyAlignment="1">
      <alignment horizontal="left" vertical="center" wrapText="1"/>
      <protection locked="0"/>
    </xf>
    <xf numFmtId="0" fontId="23" fillId="3" borderId="19" xfId="0" applyFont="1" applyFill="1" applyBorder="1" applyAlignment="1">
      <alignment horizontal="left" vertical="center"/>
      <protection locked="0"/>
    </xf>
    <xf numFmtId="9" fontId="24" fillId="3" borderId="20" xfId="0" applyNumberFormat="1" applyFont="1" applyFill="1" applyBorder="1" applyAlignment="1">
      <alignment horizontal="right" vertical="center"/>
      <protection locked="0"/>
    </xf>
    <xf numFmtId="0" fontId="23" fillId="3" borderId="18" xfId="0" applyFont="1" applyFill="1" applyBorder="1" applyAlignment="1">
      <alignment horizontal="right" vertical="center"/>
      <protection locked="0"/>
    </xf>
    <xf numFmtId="0" fontId="23" fillId="3" borderId="19" xfId="0" applyFont="1" applyFill="1" applyBorder="1" applyAlignment="1">
      <alignment horizontal="right" vertical="center"/>
      <protection locked="0"/>
    </xf>
    <xf numFmtId="164" fontId="23" fillId="3" borderId="20" xfId="0" applyNumberFormat="1" applyFont="1" applyFill="1" applyBorder="1" applyAlignment="1">
      <alignment horizontal="right" vertical="center"/>
      <protection locked="0"/>
    </xf>
    <xf numFmtId="44" fontId="7" fillId="3" borderId="18" xfId="1" applyFont="1" applyFill="1" applyBorder="1" applyAlignment="1">
      <alignment horizontal="right" vertical="center"/>
      <protection locked="0"/>
    </xf>
    <xf numFmtId="44" fontId="23" fillId="0" borderId="19" xfId="1" applyFont="1" applyBorder="1" applyAlignment="1">
      <alignment horizontal="right" vertical="center"/>
      <protection locked="0"/>
    </xf>
    <xf numFmtId="44" fontId="23" fillId="0" borderId="20" xfId="1" applyFont="1" applyBorder="1" applyAlignment="1">
      <alignment horizontal="right" vertical="center"/>
      <protection locked="0"/>
    </xf>
    <xf numFmtId="44" fontId="7" fillId="0" borderId="18" xfId="1" applyFont="1" applyBorder="1" applyAlignment="1">
      <alignment horizontal="right" vertical="center"/>
      <protection locked="0"/>
    </xf>
    <xf numFmtId="0" fontId="7" fillId="3" borderId="18" xfId="0" applyFont="1" applyFill="1" applyBorder="1" applyAlignment="1">
      <alignment horizontal="left" vertical="center"/>
      <protection locked="0"/>
    </xf>
    <xf numFmtId="0" fontId="23" fillId="3" borderId="18" xfId="0" applyFont="1" applyFill="1" applyBorder="1" applyAlignment="1">
      <alignment horizontal="left" vertical="center"/>
      <protection locked="0"/>
    </xf>
    <xf numFmtId="44" fontId="7" fillId="3" borderId="21" xfId="1" applyFont="1" applyFill="1" applyBorder="1" applyAlignment="1">
      <alignment horizontal="right" vertical="center"/>
      <protection locked="0"/>
    </xf>
    <xf numFmtId="44" fontId="23" fillId="3" borderId="22" xfId="1" applyFont="1" applyFill="1" applyBorder="1" applyAlignment="1">
      <alignment horizontal="right" vertical="center"/>
      <protection locked="0"/>
    </xf>
    <xf numFmtId="0" fontId="0" fillId="0" borderId="0" xfId="0" applyAlignment="1">
      <alignment horizontal="left" vertical="center"/>
      <protection locked="0"/>
    </xf>
    <xf numFmtId="0" fontId="7" fillId="0" borderId="8" xfId="0" applyFont="1" applyBorder="1" applyAlignment="1">
      <alignment horizontal="left" vertical="center"/>
      <protection locked="0"/>
    </xf>
    <xf numFmtId="0" fontId="0" fillId="0" borderId="9" xfId="0" applyBorder="1" applyAlignment="1">
      <alignment horizontal="left" vertical="top"/>
      <protection locked="0"/>
    </xf>
    <xf numFmtId="44" fontId="23" fillId="3" borderId="9" xfId="1" applyFont="1" applyFill="1" applyBorder="1" applyAlignment="1">
      <alignment horizontal="right" vertical="center"/>
      <protection locked="0"/>
    </xf>
    <xf numFmtId="44" fontId="23" fillId="0" borderId="9" xfId="1" applyFont="1" applyBorder="1" applyAlignment="1">
      <alignment horizontal="right" vertical="center"/>
      <protection locked="0"/>
    </xf>
    <xf numFmtId="44" fontId="7" fillId="0" borderId="10" xfId="1" applyFont="1" applyBorder="1" applyAlignment="1">
      <alignment horizontal="right" vertical="center"/>
      <protection locked="0"/>
    </xf>
    <xf numFmtId="0" fontId="23" fillId="3" borderId="11" xfId="0" applyFont="1" applyFill="1" applyBorder="1" applyAlignment="1">
      <alignment horizontal="left" vertical="center"/>
      <protection locked="0"/>
    </xf>
    <xf numFmtId="0" fontId="23" fillId="3" borderId="0" xfId="0" applyFont="1" applyFill="1" applyAlignment="1">
      <alignment horizontal="left" vertical="top"/>
      <protection locked="0"/>
    </xf>
    <xf numFmtId="0" fontId="25" fillId="3" borderId="0" xfId="0" applyFont="1" applyFill="1" applyAlignment="1">
      <alignment horizontal="left" vertical="top"/>
      <protection locked="0"/>
    </xf>
    <xf numFmtId="44" fontId="23" fillId="3" borderId="12" xfId="1" applyFont="1" applyFill="1" applyBorder="1" applyAlignment="1">
      <alignment horizontal="right" vertical="center"/>
      <protection locked="0"/>
    </xf>
    <xf numFmtId="0" fontId="7" fillId="0" borderId="0" xfId="0" applyFont="1" applyAlignment="1">
      <alignment horizontal="left" vertical="center"/>
      <protection locked="0"/>
    </xf>
    <xf numFmtId="0" fontId="7" fillId="0" borderId="23" xfId="0" applyFont="1" applyBorder="1" applyAlignment="1">
      <alignment horizontal="left" vertical="center"/>
      <protection locked="0"/>
    </xf>
    <xf numFmtId="0" fontId="7" fillId="0" borderId="24" xfId="0" applyFont="1" applyBorder="1" applyAlignment="1">
      <alignment horizontal="left" vertical="center"/>
      <protection locked="0"/>
    </xf>
    <xf numFmtId="0" fontId="7" fillId="0" borderId="24" xfId="0" applyFont="1" applyBorder="1" applyAlignment="1">
      <alignment horizontal="left" vertical="top"/>
      <protection locked="0"/>
    </xf>
    <xf numFmtId="0" fontId="7" fillId="0" borderId="24" xfId="0" applyFont="1" applyBorder="1" applyAlignment="1">
      <alignment horizontal="right" vertical="center"/>
      <protection locked="0"/>
    </xf>
    <xf numFmtId="44" fontId="7" fillId="0" borderId="25" xfId="1" applyFont="1" applyBorder="1" applyAlignment="1">
      <alignment horizontal="right" vertical="center"/>
      <protection locked="0"/>
    </xf>
    <xf numFmtId="0" fontId="7" fillId="0" borderId="0" xfId="0" applyFont="1" applyAlignment="1">
      <alignment horizontal="right" vertical="center"/>
      <protection locked="0"/>
    </xf>
    <xf numFmtId="44" fontId="7" fillId="0" borderId="0" xfId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center" wrapText="1"/>
      <protection locked="0"/>
    </xf>
    <xf numFmtId="0" fontId="27" fillId="0" borderId="0" xfId="0" applyFont="1" applyAlignment="1">
      <alignment horizontal="left" vertical="top"/>
      <protection locked="0"/>
    </xf>
    <xf numFmtId="0" fontId="6" fillId="0" borderId="4" xfId="0" applyFont="1" applyBorder="1" applyAlignment="1">
      <alignment horizontal="left" vertical="center" wrapText="1"/>
      <protection locked="0"/>
    </xf>
    <xf numFmtId="165" fontId="27" fillId="0" borderId="4" xfId="0" applyNumberFormat="1" applyFont="1" applyBorder="1" applyAlignment="1">
      <alignment horizontal="right" vertical="center"/>
      <protection locked="0"/>
    </xf>
    <xf numFmtId="0" fontId="6" fillId="0" borderId="4" xfId="0" applyFont="1" applyBorder="1" applyAlignment="1">
      <alignment horizontal="center" vertical="center" wrapText="1"/>
      <protection locked="0"/>
    </xf>
    <xf numFmtId="0" fontId="6" fillId="0" borderId="6" xfId="0" applyFont="1" applyBorder="1" applyAlignment="1">
      <alignment vertical="center" wrapText="1"/>
      <protection locked="0"/>
    </xf>
    <xf numFmtId="0" fontId="6" fillId="0" borderId="3" xfId="0" applyFont="1" applyBorder="1" applyAlignment="1">
      <alignment horizontal="center" vertical="center" wrapText="1"/>
      <protection locked="0"/>
    </xf>
    <xf numFmtId="44" fontId="6" fillId="0" borderId="3" xfId="1" applyFont="1" applyBorder="1" applyAlignment="1">
      <alignment horizontal="center" vertical="center" wrapText="1"/>
      <protection locked="0"/>
    </xf>
    <xf numFmtId="0" fontId="6" fillId="0" borderId="17" xfId="0" applyFont="1" applyBorder="1" applyAlignment="1">
      <alignment horizontal="left" vertical="center" wrapText="1"/>
      <protection locked="0"/>
    </xf>
    <xf numFmtId="44" fontId="13" fillId="0" borderId="3" xfId="1" applyFont="1" applyFill="1" applyBorder="1" applyAlignment="1">
      <alignment horizontal="center" vertical="center" wrapText="1"/>
      <protection locked="0"/>
    </xf>
    <xf numFmtId="0" fontId="11" fillId="0" borderId="2" xfId="0" applyFont="1" applyBorder="1" applyAlignment="1">
      <alignment horizontal="left" vertical="center" wrapText="1"/>
      <protection locked="0"/>
    </xf>
    <xf numFmtId="0" fontId="11" fillId="0" borderId="0" xfId="36" applyAlignment="1">
      <alignment horizontal="left" vertical="top"/>
      <protection locked="0"/>
    </xf>
    <xf numFmtId="164" fontId="11" fillId="0" borderId="0" xfId="36" applyNumberFormat="1" applyAlignment="1">
      <alignment horizontal="left" vertical="top"/>
      <protection locked="0"/>
    </xf>
    <xf numFmtId="0" fontId="3" fillId="0" borderId="0" xfId="36" applyFont="1" applyAlignment="1">
      <alignment horizontal="left" vertical="top"/>
      <protection locked="0"/>
    </xf>
    <xf numFmtId="0" fontId="4" fillId="0" borderId="0" xfId="36" applyFont="1" applyAlignment="1">
      <alignment horizontal="left" vertical="top"/>
      <protection locked="0"/>
    </xf>
    <xf numFmtId="0" fontId="5" fillId="0" borderId="0" xfId="36" applyFont="1" applyAlignment="1">
      <alignment horizontal="left" vertical="top"/>
      <protection locked="0"/>
    </xf>
    <xf numFmtId="0" fontId="11" fillId="2" borderId="0" xfId="36" applyFill="1" applyAlignment="1">
      <alignment horizontal="left" vertical="top"/>
      <protection locked="0"/>
    </xf>
    <xf numFmtId="0" fontId="11" fillId="0" borderId="0" xfId="36" applyAlignment="1">
      <alignment horizontal="right" vertical="top"/>
      <protection locked="0"/>
    </xf>
    <xf numFmtId="0" fontId="6" fillId="0" borderId="2" xfId="36" applyFont="1" applyBorder="1" applyAlignment="1">
      <alignment horizontal="left" vertical="center" wrapText="1"/>
      <protection locked="0"/>
    </xf>
    <xf numFmtId="0" fontId="6" fillId="0" borderId="2" xfId="36" applyFont="1" applyBorder="1" applyAlignment="1">
      <alignment horizontal="center" vertical="center" wrapText="1"/>
      <protection locked="0"/>
    </xf>
    <xf numFmtId="0" fontId="6" fillId="0" borderId="1" xfId="36" applyFont="1" applyBorder="1" applyAlignment="1">
      <alignment horizontal="center" vertical="center" wrapText="1"/>
      <protection locked="0"/>
    </xf>
    <xf numFmtId="0" fontId="6" fillId="0" borderId="0" xfId="36" applyFont="1" applyAlignment="1">
      <alignment horizontal="left" vertical="top"/>
      <protection locked="0"/>
    </xf>
    <xf numFmtId="0" fontId="6" fillId="0" borderId="0" xfId="36" applyFont="1" applyAlignment="1">
      <alignment horizontal="center" vertical="center" wrapText="1"/>
      <protection locked="0"/>
    </xf>
    <xf numFmtId="0" fontId="6" fillId="0" borderId="4" xfId="36" applyFont="1" applyBorder="1" applyAlignment="1">
      <alignment horizontal="center" vertical="center" wrapText="1"/>
      <protection locked="0"/>
    </xf>
    <xf numFmtId="0" fontId="6" fillId="0" borderId="4" xfId="36" applyFont="1" applyBorder="1" applyAlignment="1">
      <alignment horizontal="left" vertical="center" wrapText="1"/>
      <protection locked="0"/>
    </xf>
    <xf numFmtId="0" fontId="11" fillId="0" borderId="4" xfId="36" applyBorder="1" applyAlignment="1">
      <alignment horizontal="center" vertical="center"/>
      <protection locked="0"/>
    </xf>
    <xf numFmtId="165" fontId="11" fillId="0" borderId="4" xfId="36" applyNumberFormat="1" applyBorder="1" applyAlignment="1">
      <alignment horizontal="right" vertical="center"/>
      <protection locked="0"/>
    </xf>
    <xf numFmtId="165" fontId="11" fillId="0" borderId="0" xfId="36" applyNumberFormat="1" applyAlignment="1">
      <alignment horizontal="right" vertical="center"/>
      <protection locked="0"/>
    </xf>
    <xf numFmtId="0" fontId="11" fillId="0" borderId="0" xfId="36" applyAlignment="1">
      <alignment horizontal="left" vertical="center" wrapText="1"/>
      <protection locked="0"/>
    </xf>
    <xf numFmtId="0" fontId="11" fillId="0" borderId="4" xfId="36" applyBorder="1" applyAlignment="1">
      <alignment horizontal="left" vertical="center" wrapText="1"/>
      <protection locked="0"/>
    </xf>
    <xf numFmtId="9" fontId="11" fillId="0" borderId="0" xfId="36" applyNumberFormat="1" applyAlignment="1">
      <alignment horizontal="left" vertical="top"/>
      <protection locked="0"/>
    </xf>
    <xf numFmtId="0" fontId="8" fillId="0" borderId="8" xfId="36" applyFont="1" applyBorder="1" applyAlignment="1">
      <alignment horizontal="left" vertical="center" wrapText="1"/>
      <protection locked="0"/>
    </xf>
    <xf numFmtId="0" fontId="8" fillId="0" borderId="9" xfId="36" applyFont="1" applyBorder="1" applyAlignment="1">
      <alignment horizontal="left" vertical="center"/>
      <protection locked="0"/>
    </xf>
    <xf numFmtId="0" fontId="8" fillId="0" borderId="9" xfId="36" applyFont="1" applyBorder="1" applyAlignment="1">
      <alignment horizontal="right" vertical="center"/>
      <protection locked="0"/>
    </xf>
    <xf numFmtId="0" fontId="8" fillId="0" borderId="0" xfId="36" applyFont="1" applyAlignment="1">
      <alignment horizontal="left" vertical="top"/>
      <protection locked="0"/>
    </xf>
    <xf numFmtId="166" fontId="8" fillId="0" borderId="0" xfId="36" applyNumberFormat="1" applyFont="1" applyAlignment="1">
      <alignment horizontal="left" vertical="top"/>
      <protection locked="0"/>
    </xf>
    <xf numFmtId="0" fontId="4" fillId="3" borderId="11" xfId="36" applyFont="1" applyFill="1" applyBorder="1" applyAlignment="1">
      <alignment horizontal="left" vertical="center" wrapText="1"/>
      <protection locked="0"/>
    </xf>
    <xf numFmtId="0" fontId="4" fillId="3" borderId="0" xfId="36" applyFont="1" applyFill="1" applyAlignment="1">
      <alignment horizontal="left" vertical="center"/>
      <protection locked="0"/>
    </xf>
    <xf numFmtId="0" fontId="4" fillId="3" borderId="0" xfId="36" applyFont="1" applyFill="1" applyAlignment="1">
      <alignment horizontal="right" vertical="center"/>
      <protection locked="0"/>
    </xf>
    <xf numFmtId="0" fontId="8" fillId="0" borderId="13" xfId="36" applyFont="1" applyBorder="1" applyAlignment="1">
      <alignment horizontal="left" vertical="center" wrapText="1"/>
      <protection locked="0"/>
    </xf>
    <xf numFmtId="0" fontId="8" fillId="0" borderId="14" xfId="36" applyFont="1" applyBorder="1" applyAlignment="1">
      <alignment horizontal="left" vertical="center"/>
      <protection locked="0"/>
    </xf>
    <xf numFmtId="0" fontId="8" fillId="0" borderId="14" xfId="36" applyFont="1" applyBorder="1" applyAlignment="1">
      <alignment horizontal="right" vertical="center"/>
      <protection locked="0"/>
    </xf>
    <xf numFmtId="44" fontId="8" fillId="0" borderId="0" xfId="1" applyFont="1" applyBorder="1" applyAlignment="1">
      <alignment horizontal="right" vertical="center"/>
      <protection locked="0"/>
    </xf>
    <xf numFmtId="0" fontId="11" fillId="0" borderId="0" xfId="36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8" fillId="0" borderId="0" xfId="0" applyFont="1" applyAlignment="1">
      <alignment horizontal="right" vertical="center"/>
      <protection locked="0"/>
    </xf>
    <xf numFmtId="0" fontId="0" fillId="0" borderId="9" xfId="0" applyBorder="1" applyAlignment="1">
      <alignment vertical="top"/>
      <protection locked="0"/>
    </xf>
    <xf numFmtId="17" fontId="0" fillId="0" borderId="10" xfId="0" applyNumberFormat="1" applyBorder="1" applyAlignment="1">
      <alignment horizontal="right" vertical="center"/>
      <protection locked="0"/>
    </xf>
    <xf numFmtId="0" fontId="4" fillId="0" borderId="11" xfId="0" applyFont="1" applyBorder="1" applyAlignment="1">
      <alignment horizontal="left" vertical="center" wrapText="1"/>
      <protection locked="0"/>
    </xf>
    <xf numFmtId="0" fontId="4" fillId="0" borderId="12" xfId="0" applyFont="1" applyBorder="1" applyAlignment="1">
      <alignment horizontal="right" vertical="center"/>
      <protection locked="0"/>
    </xf>
    <xf numFmtId="0" fontId="0" fillId="2" borderId="11" xfId="0" applyFill="1" applyBorder="1" applyAlignment="1">
      <alignment horizontal="left" vertical="top"/>
      <protection locked="0"/>
    </xf>
    <xf numFmtId="0" fontId="0" fillId="2" borderId="12" xfId="0" applyFill="1" applyBorder="1" applyAlignment="1">
      <alignment horizontal="left" vertical="top"/>
      <protection locked="0"/>
    </xf>
    <xf numFmtId="0" fontId="0" fillId="0" borderId="11" xfId="0" applyBorder="1" applyAlignment="1">
      <alignment horizontal="left" vertical="top"/>
      <protection locked="0"/>
    </xf>
    <xf numFmtId="0" fontId="0" fillId="0" borderId="12" xfId="0" applyBorder="1" applyAlignment="1">
      <alignment horizontal="left" vertical="top"/>
      <protection locked="0"/>
    </xf>
    <xf numFmtId="0" fontId="6" fillId="0" borderId="11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13" fillId="0" borderId="0" xfId="0" applyFont="1" applyAlignment="1">
      <alignment horizontal="right" vertical="center"/>
      <protection locked="0"/>
    </xf>
    <xf numFmtId="165" fontId="13" fillId="0" borderId="31" xfId="0" applyNumberFormat="1" applyFont="1" applyBorder="1" applyAlignment="1">
      <alignment horizontal="right" vertical="center"/>
      <protection locked="0"/>
    </xf>
    <xf numFmtId="0" fontId="4" fillId="3" borderId="0" xfId="0" applyFont="1" applyFill="1" applyAlignment="1">
      <alignment horizontal="left" vertical="center"/>
      <protection locked="0"/>
    </xf>
    <xf numFmtId="0" fontId="4" fillId="3" borderId="0" xfId="0" applyFont="1" applyFill="1" applyAlignment="1">
      <alignment horizontal="right" vertical="center"/>
      <protection locked="0"/>
    </xf>
    <xf numFmtId="0" fontId="8" fillId="0" borderId="11" xfId="0" applyFont="1" applyBorder="1" applyAlignment="1">
      <alignment horizontal="left" vertical="center" wrapText="1"/>
      <protection locked="0"/>
    </xf>
    <xf numFmtId="0" fontId="5" fillId="0" borderId="27" xfId="0" applyFont="1" applyBorder="1" applyAlignment="1">
      <alignment horizontal="left" vertical="center"/>
      <protection locked="0"/>
    </xf>
    <xf numFmtId="0" fontId="0" fillId="0" borderId="28" xfId="0" applyBorder="1" applyAlignment="1">
      <alignment horizontal="left" vertical="top"/>
      <protection locked="0"/>
    </xf>
    <xf numFmtId="0" fontId="5" fillId="0" borderId="28" xfId="0" applyFont="1" applyBorder="1" applyAlignment="1">
      <alignment horizontal="left" vertical="center"/>
      <protection locked="0"/>
    </xf>
    <xf numFmtId="0" fontId="0" fillId="0" borderId="29" xfId="0" applyBorder="1" applyAlignment="1">
      <alignment horizontal="left" vertical="top"/>
      <protection locked="0"/>
    </xf>
    <xf numFmtId="44" fontId="0" fillId="0" borderId="12" xfId="1" applyFont="1" applyBorder="1" applyAlignment="1">
      <alignment horizontal="left" vertical="top"/>
      <protection locked="0"/>
    </xf>
    <xf numFmtId="44" fontId="6" fillId="0" borderId="30" xfId="1" applyFont="1" applyBorder="1" applyAlignment="1">
      <alignment horizontal="center" vertical="center" wrapText="1"/>
      <protection locked="0"/>
    </xf>
    <xf numFmtId="0" fontId="6" fillId="0" borderId="33" xfId="0" applyFont="1" applyBorder="1" applyAlignment="1">
      <alignment horizontal="left" vertical="center" wrapText="1"/>
      <protection locked="0"/>
    </xf>
    <xf numFmtId="44" fontId="6" fillId="0" borderId="31" xfId="1" applyFont="1" applyBorder="1" applyAlignment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44" fontId="11" fillId="0" borderId="31" xfId="1" applyFont="1" applyFill="1" applyBorder="1" applyAlignment="1">
      <alignment horizontal="center" vertical="center" wrapText="1"/>
      <protection locked="0"/>
    </xf>
    <xf numFmtId="0" fontId="26" fillId="0" borderId="11" xfId="0" applyFont="1" applyBorder="1" applyAlignment="1">
      <alignment horizontal="left" vertical="center" wrapText="1"/>
      <protection locked="0"/>
    </xf>
    <xf numFmtId="44" fontId="11" fillId="0" borderId="31" xfId="1" applyFont="1" applyBorder="1" applyAlignment="1">
      <alignment horizontal="center" vertical="center" wrapText="1"/>
      <protection locked="0"/>
    </xf>
    <xf numFmtId="0" fontId="12" fillId="0" borderId="11" xfId="0" applyFont="1" applyBorder="1" applyAlignment="1">
      <alignment horizontal="left" vertical="center" wrapText="1"/>
      <protection locked="0"/>
    </xf>
    <xf numFmtId="44" fontId="13" fillId="0" borderId="12" xfId="1" applyFont="1" applyBorder="1" applyAlignment="1">
      <alignment horizontal="left" vertical="top"/>
      <protection locked="0"/>
    </xf>
    <xf numFmtId="0" fontId="0" fillId="0" borderId="11" xfId="0" applyBorder="1" applyAlignment="1">
      <alignment horizontal="left" vertical="center" wrapText="1"/>
      <protection locked="0"/>
    </xf>
    <xf numFmtId="44" fontId="14" fillId="3" borderId="12" xfId="1" applyFont="1" applyFill="1" applyBorder="1" applyAlignment="1">
      <alignment horizontal="right" vertical="center"/>
      <protection locked="0"/>
    </xf>
    <xf numFmtId="0" fontId="0" fillId="0" borderId="0" xfId="0" applyAlignment="1">
      <alignment vertical="center" wrapText="1"/>
      <protection locked="0"/>
    </xf>
    <xf numFmtId="0" fontId="13" fillId="0" borderId="0" xfId="0" applyFont="1" applyAlignment="1">
      <alignment vertical="top"/>
      <protection locked="0"/>
    </xf>
    <xf numFmtId="44" fontId="0" fillId="0" borderId="12" xfId="1" applyFont="1" applyBorder="1" applyAlignment="1">
      <alignment horizontal="right" vertical="center"/>
      <protection locked="0"/>
    </xf>
    <xf numFmtId="0" fontId="0" fillId="0" borderId="13" xfId="0" applyBorder="1" applyAlignment="1">
      <alignment horizontal="left" vertical="top"/>
      <protection locked="0"/>
    </xf>
    <xf numFmtId="0" fontId="11" fillId="0" borderId="0" xfId="0" applyFont="1" applyAlignment="1" applyProtection="1">
      <alignment vertical="center"/>
    </xf>
    <xf numFmtId="44" fontId="13" fillId="0" borderId="31" xfId="1" applyFont="1" applyBorder="1" applyAlignment="1">
      <alignment horizontal="center" vertical="center" wrapText="1"/>
      <protection locked="0"/>
    </xf>
    <xf numFmtId="0" fontId="11" fillId="0" borderId="11" xfId="0" applyFont="1" applyBorder="1" applyAlignment="1">
      <alignment horizontal="left" vertical="center" wrapText="1"/>
      <protection locked="0"/>
    </xf>
    <xf numFmtId="44" fontId="13" fillId="0" borderId="12" xfId="1" applyFont="1" applyBorder="1" applyAlignment="1">
      <alignment horizontal="right" vertical="center"/>
      <protection locked="0"/>
    </xf>
    <xf numFmtId="0" fontId="4" fillId="3" borderId="0" xfId="0" applyFont="1" applyFill="1" applyAlignment="1">
      <alignment vertical="center"/>
      <protection locked="0"/>
    </xf>
    <xf numFmtId="44" fontId="0" fillId="2" borderId="12" xfId="1" applyFont="1" applyFill="1" applyBorder="1" applyAlignment="1">
      <alignment horizontal="left" vertical="top"/>
      <protection locked="0"/>
    </xf>
    <xf numFmtId="44" fontId="0" fillId="0" borderId="31" xfId="1" applyFont="1" applyBorder="1" applyAlignment="1">
      <alignment horizontal="right" vertical="center"/>
      <protection locked="0"/>
    </xf>
    <xf numFmtId="44" fontId="11" fillId="0" borderId="31" xfId="1" applyFont="1" applyBorder="1" applyAlignment="1">
      <alignment horizontal="right" vertical="center"/>
      <protection locked="0"/>
    </xf>
    <xf numFmtId="44" fontId="27" fillId="0" borderId="31" xfId="1" applyFont="1" applyBorder="1" applyAlignment="1">
      <alignment horizontal="right" vertical="center"/>
      <protection locked="0"/>
    </xf>
    <xf numFmtId="0" fontId="0" fillId="0" borderId="0" xfId="0" applyAlignment="1">
      <alignment horizontal="left" vertical="center" wrapText="1"/>
      <protection locked="0"/>
    </xf>
    <xf numFmtId="44" fontId="6" fillId="0" borderId="26" xfId="1" applyFont="1" applyBorder="1" applyAlignment="1">
      <alignment horizontal="center" vertical="center" wrapText="1"/>
      <protection locked="0"/>
    </xf>
    <xf numFmtId="17" fontId="11" fillId="0" borderId="10" xfId="36" applyNumberFormat="1" applyBorder="1" applyAlignment="1">
      <alignment horizontal="right" vertical="center"/>
      <protection locked="0"/>
    </xf>
    <xf numFmtId="0" fontId="4" fillId="0" borderId="11" xfId="36" applyFont="1" applyBorder="1" applyAlignment="1">
      <alignment horizontal="left" vertical="center" wrapText="1"/>
      <protection locked="0"/>
    </xf>
    <xf numFmtId="0" fontId="4" fillId="0" borderId="12" xfId="36" applyFont="1" applyBorder="1" applyAlignment="1">
      <alignment horizontal="right" vertical="center"/>
      <protection locked="0"/>
    </xf>
    <xf numFmtId="0" fontId="11" fillId="2" borderId="11" xfId="36" applyFill="1" applyBorder="1" applyAlignment="1">
      <alignment horizontal="left" vertical="top"/>
      <protection locked="0"/>
    </xf>
    <xf numFmtId="0" fontId="11" fillId="0" borderId="11" xfId="36" applyBorder="1" applyAlignment="1">
      <alignment horizontal="left" vertical="top"/>
      <protection locked="0"/>
    </xf>
    <xf numFmtId="0" fontId="6" fillId="0" borderId="11" xfId="36" applyFont="1" applyBorder="1" applyAlignment="1">
      <alignment horizontal="left" vertical="center" wrapText="1"/>
      <protection locked="0"/>
    </xf>
    <xf numFmtId="0" fontId="11" fillId="0" borderId="11" xfId="36" applyBorder="1" applyAlignment="1">
      <alignment horizontal="left" vertical="center" wrapText="1"/>
      <protection locked="0"/>
    </xf>
    <xf numFmtId="0" fontId="8" fillId="0" borderId="11" xfId="36" applyFont="1" applyBorder="1" applyAlignment="1">
      <alignment horizontal="left" vertical="center" wrapText="1"/>
      <protection locked="0"/>
    </xf>
    <xf numFmtId="164" fontId="7" fillId="3" borderId="35" xfId="0" applyNumberFormat="1" applyFont="1" applyFill="1" applyBorder="1" applyAlignment="1">
      <alignment horizontal="left" vertical="center"/>
      <protection locked="0"/>
    </xf>
    <xf numFmtId="44" fontId="23" fillId="0" borderId="36" xfId="1" applyFont="1" applyBorder="1" applyAlignment="1">
      <alignment horizontal="right" vertical="center"/>
      <protection locked="0"/>
    </xf>
    <xf numFmtId="164" fontId="7" fillId="3" borderId="37" xfId="0" applyNumberFormat="1" applyFont="1" applyFill="1" applyBorder="1" applyAlignment="1">
      <alignment horizontal="left" vertical="center"/>
      <protection locked="0"/>
    </xf>
    <xf numFmtId="0" fontId="23" fillId="3" borderId="38" xfId="0" applyFont="1" applyFill="1" applyBorder="1" applyAlignment="1">
      <alignment horizontal="left" vertical="center"/>
      <protection locked="0"/>
    </xf>
    <xf numFmtId="0" fontId="23" fillId="3" borderId="39" xfId="0" applyFont="1" applyFill="1" applyBorder="1" applyAlignment="1">
      <alignment horizontal="left" vertical="center"/>
      <protection locked="0"/>
    </xf>
    <xf numFmtId="0" fontId="6" fillId="0" borderId="8" xfId="0" applyFont="1" applyBorder="1" applyAlignment="1">
      <alignment horizontal="left" vertical="center"/>
      <protection locked="0"/>
    </xf>
    <xf numFmtId="0" fontId="6" fillId="0" borderId="9" xfId="0" applyFont="1" applyBorder="1" applyAlignment="1">
      <alignment horizontal="left" vertical="center"/>
      <protection locked="0"/>
    </xf>
    <xf numFmtId="0" fontId="6" fillId="0" borderId="9" xfId="0" applyFont="1" applyBorder="1" applyAlignment="1">
      <alignment horizontal="left" vertical="top"/>
      <protection locked="0"/>
    </xf>
    <xf numFmtId="0" fontId="6" fillId="3" borderId="40" xfId="0" applyFont="1" applyFill="1" applyBorder="1" applyAlignment="1">
      <alignment horizontal="left" vertical="top"/>
      <protection locked="0"/>
    </xf>
    <xf numFmtId="0" fontId="11" fillId="3" borderId="41" xfId="0" applyFont="1" applyFill="1" applyBorder="1" applyAlignment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40" xfId="0" applyFont="1" applyBorder="1" applyAlignment="1">
      <alignment horizontal="center" vertical="center"/>
      <protection locked="0"/>
    </xf>
    <xf numFmtId="0" fontId="6" fillId="0" borderId="41" xfId="0" applyFont="1" applyBorder="1" applyAlignment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  <protection locked="0"/>
    </xf>
    <xf numFmtId="44" fontId="23" fillId="3" borderId="42" xfId="0" applyNumberFormat="1" applyFont="1" applyFill="1" applyBorder="1" applyAlignment="1">
      <alignment horizontal="right" vertical="center"/>
      <protection locked="0"/>
    </xf>
    <xf numFmtId="164" fontId="7" fillId="0" borderId="35" xfId="0" applyNumberFormat="1" applyFont="1" applyBorder="1" applyAlignment="1">
      <alignment horizontal="right" vertical="center"/>
      <protection locked="0"/>
    </xf>
    <xf numFmtId="164" fontId="7" fillId="0" borderId="35" xfId="0" applyNumberFormat="1" applyFont="1" applyBorder="1" applyAlignment="1">
      <alignment horizontal="left" vertical="center"/>
      <protection locked="0"/>
    </xf>
    <xf numFmtId="44" fontId="7" fillId="0" borderId="43" xfId="1" applyFont="1" applyBorder="1" applyAlignment="1">
      <alignment horizontal="right" vertical="center"/>
      <protection locked="0"/>
    </xf>
    <xf numFmtId="9" fontId="24" fillId="3" borderId="38" xfId="0" applyNumberFormat="1" applyFont="1" applyFill="1" applyBorder="1" applyAlignment="1">
      <alignment horizontal="right" vertical="center"/>
      <protection locked="0"/>
    </xf>
    <xf numFmtId="44" fontId="23" fillId="3" borderId="44" xfId="1" applyFont="1" applyFill="1" applyBorder="1" applyAlignment="1">
      <alignment horizontal="right" vertical="center"/>
      <protection locked="0"/>
    </xf>
    <xf numFmtId="44" fontId="23" fillId="0" borderId="44" xfId="1" applyFont="1" applyBorder="1" applyAlignment="1">
      <alignment horizontal="right" vertical="center"/>
      <protection locked="0"/>
    </xf>
    <xf numFmtId="44" fontId="23" fillId="0" borderId="45" xfId="1" applyFont="1" applyBorder="1" applyAlignment="1">
      <alignment horizontal="right" vertical="center"/>
      <protection locked="0"/>
    </xf>
    <xf numFmtId="0" fontId="11" fillId="0" borderId="2" xfId="0" applyFont="1" applyBorder="1" applyAlignment="1">
      <alignment horizontal="center" vertical="center"/>
      <protection locked="0"/>
    </xf>
    <xf numFmtId="165" fontId="11" fillId="0" borderId="2" xfId="0" applyNumberFormat="1" applyFont="1" applyBorder="1" applyAlignment="1">
      <alignment horizontal="right" vertical="center"/>
      <protection locked="0"/>
    </xf>
    <xf numFmtId="165" fontId="11" fillId="0" borderId="1" xfId="0" applyNumberFormat="1" applyFont="1" applyBorder="1" applyAlignment="1">
      <alignment horizontal="right" vertical="center"/>
      <protection locked="0"/>
    </xf>
    <xf numFmtId="0" fontId="6" fillId="0" borderId="11" xfId="36" applyFont="1" applyBorder="1" applyAlignment="1">
      <alignment horizontal="left" vertical="center"/>
      <protection locked="0"/>
    </xf>
    <xf numFmtId="0" fontId="8" fillId="0" borderId="12" xfId="36" applyFont="1" applyBorder="1" applyAlignment="1">
      <alignment horizontal="left" vertical="top"/>
      <protection locked="0"/>
    </xf>
    <xf numFmtId="44" fontId="8" fillId="0" borderId="12" xfId="1" applyFont="1" applyBorder="1" applyAlignment="1">
      <alignment horizontal="right" vertical="center"/>
      <protection locked="0"/>
    </xf>
    <xf numFmtId="0" fontId="11" fillId="0" borderId="32" xfId="0" applyFont="1" applyBorder="1" applyAlignment="1">
      <alignment horizontal="left" vertical="center" wrapText="1"/>
      <protection locked="0"/>
    </xf>
    <xf numFmtId="44" fontId="0" fillId="0" borderId="30" xfId="1" applyFont="1" applyBorder="1" applyAlignment="1">
      <alignment horizontal="right" vertical="center"/>
      <protection locked="0"/>
    </xf>
    <xf numFmtId="44" fontId="11" fillId="0" borderId="47" xfId="1" applyFont="1" applyBorder="1" applyAlignment="1">
      <alignment horizontal="right" vertical="center"/>
      <protection locked="0"/>
    </xf>
    <xf numFmtId="0" fontId="6" fillId="0" borderId="8" xfId="36" applyFont="1" applyBorder="1" applyAlignment="1">
      <alignment horizontal="left" vertical="center" wrapText="1"/>
      <protection locked="0"/>
    </xf>
    <xf numFmtId="0" fontId="11" fillId="0" borderId="46" xfId="36" applyBorder="1" applyAlignment="1">
      <alignment horizontal="center" vertical="center"/>
      <protection locked="0"/>
    </xf>
    <xf numFmtId="165" fontId="11" fillId="0" borderId="46" xfId="36" applyNumberFormat="1" applyBorder="1" applyAlignment="1">
      <alignment horizontal="right" vertical="center"/>
      <protection locked="0"/>
    </xf>
    <xf numFmtId="165" fontId="11" fillId="0" borderId="9" xfId="36" applyNumberFormat="1" applyBorder="1" applyAlignment="1">
      <alignment horizontal="right" vertical="center"/>
      <protection locked="0"/>
    </xf>
    <xf numFmtId="0" fontId="28" fillId="3" borderId="11" xfId="0" applyFont="1" applyFill="1" applyBorder="1" applyAlignment="1">
      <alignment horizontal="left" vertical="center" wrapText="1"/>
      <protection locked="0"/>
    </xf>
    <xf numFmtId="0" fontId="28" fillId="3" borderId="0" xfId="0" applyFont="1" applyFill="1" applyAlignment="1">
      <alignment horizontal="right" vertical="center"/>
      <protection locked="0"/>
    </xf>
    <xf numFmtId="44" fontId="28" fillId="3" borderId="12" xfId="1" applyFont="1" applyFill="1" applyBorder="1" applyAlignment="1">
      <alignment horizontal="right" vertical="center"/>
      <protection locked="0"/>
    </xf>
    <xf numFmtId="0" fontId="29" fillId="0" borderId="4" xfId="0" applyFont="1" applyBorder="1" applyAlignment="1">
      <alignment horizontal="left" vertical="center" wrapText="1"/>
      <protection locked="0"/>
    </xf>
    <xf numFmtId="0" fontId="30" fillId="0" borderId="4" xfId="0" applyFont="1" applyBorder="1" applyAlignment="1">
      <alignment horizontal="center" vertical="center"/>
      <protection locked="0"/>
    </xf>
    <xf numFmtId="165" fontId="30" fillId="0" borderId="4" xfId="0" applyNumberFormat="1" applyFont="1" applyBorder="1" applyAlignment="1">
      <alignment horizontal="right" vertical="center"/>
      <protection locked="0"/>
    </xf>
    <xf numFmtId="44" fontId="30" fillId="0" borderId="31" xfId="1" applyFont="1" applyBorder="1" applyAlignment="1">
      <alignment horizontal="right" vertical="center"/>
      <protection locked="0"/>
    </xf>
    <xf numFmtId="44" fontId="31" fillId="0" borderId="10" xfId="1" applyFont="1" applyFill="1" applyBorder="1" applyAlignment="1">
      <alignment horizontal="right" vertical="center"/>
      <protection locked="0"/>
    </xf>
    <xf numFmtId="0" fontId="31" fillId="0" borderId="9" xfId="0" applyFont="1" applyBorder="1" applyAlignment="1">
      <alignment horizontal="left" vertical="center"/>
      <protection locked="0"/>
    </xf>
    <xf numFmtId="0" fontId="31" fillId="0" borderId="9" xfId="0" applyFont="1" applyBorder="1" applyAlignment="1">
      <alignment horizontal="right" vertical="center"/>
      <protection locked="0"/>
    </xf>
    <xf numFmtId="0" fontId="31" fillId="0" borderId="13" xfId="0" applyFont="1" applyBorder="1" applyAlignment="1">
      <alignment horizontal="left" vertical="center" wrapText="1"/>
      <protection locked="0"/>
    </xf>
    <xf numFmtId="0" fontId="31" fillId="0" borderId="14" xfId="0" applyFont="1" applyBorder="1" applyAlignment="1">
      <alignment horizontal="left" vertical="center"/>
      <protection locked="0"/>
    </xf>
    <xf numFmtId="0" fontId="31" fillId="0" borderId="14" xfId="0" applyFont="1" applyBorder="1" applyAlignment="1">
      <alignment horizontal="right" vertical="center"/>
      <protection locked="0"/>
    </xf>
    <xf numFmtId="44" fontId="31" fillId="0" borderId="15" xfId="1" applyFont="1" applyBorder="1" applyAlignment="1">
      <alignment horizontal="right" vertical="center"/>
      <protection locked="0"/>
    </xf>
    <xf numFmtId="0" fontId="15" fillId="0" borderId="8" xfId="0" applyFont="1" applyBorder="1" applyAlignment="1">
      <alignment horizontal="left" vertical="center" wrapText="1"/>
      <protection locked="0"/>
    </xf>
    <xf numFmtId="0" fontId="15" fillId="0" borderId="9" xfId="0" applyFont="1" applyBorder="1" applyAlignment="1">
      <alignment horizontal="left" vertical="center"/>
      <protection locked="0"/>
    </xf>
    <xf numFmtId="44" fontId="15" fillId="0" borderId="10" xfId="1" applyFont="1" applyBorder="1" applyAlignment="1">
      <alignment horizontal="right" vertical="center"/>
      <protection locked="0"/>
    </xf>
    <xf numFmtId="0" fontId="16" fillId="3" borderId="11" xfId="0" applyFont="1" applyFill="1" applyBorder="1" applyAlignment="1">
      <alignment horizontal="left" vertical="center" wrapText="1"/>
      <protection locked="0"/>
    </xf>
    <xf numFmtId="44" fontId="16" fillId="3" borderId="12" xfId="1" applyFont="1" applyFill="1" applyBorder="1" applyAlignment="1">
      <alignment horizontal="right" vertical="center"/>
      <protection locked="0"/>
    </xf>
    <xf numFmtId="0" fontId="15" fillId="0" borderId="13" xfId="0" applyFont="1" applyBorder="1" applyAlignment="1">
      <alignment horizontal="left" vertical="center" wrapText="1"/>
      <protection locked="0"/>
    </xf>
    <xf numFmtId="0" fontId="15" fillId="0" borderId="14" xfId="0" applyFont="1" applyBorder="1" applyAlignment="1">
      <alignment horizontal="left" vertical="center"/>
      <protection locked="0"/>
    </xf>
    <xf numFmtId="44" fontId="15" fillId="0" borderId="15" xfId="1" applyFont="1" applyBorder="1" applyAlignment="1">
      <alignment horizontal="right" vertical="center"/>
      <protection locked="0"/>
    </xf>
    <xf numFmtId="44" fontId="31" fillId="0" borderId="12" xfId="1" applyFont="1" applyBorder="1" applyAlignment="1">
      <alignment horizontal="right" vertical="center"/>
      <protection locked="0"/>
    </xf>
    <xf numFmtId="44" fontId="15" fillId="0" borderId="10" xfId="1" applyFont="1" applyFill="1" applyBorder="1" applyAlignment="1">
      <alignment horizontal="right" vertical="center"/>
      <protection locked="0"/>
    </xf>
    <xf numFmtId="44" fontId="11" fillId="0" borderId="0" xfId="0" applyNumberFormat="1" applyFont="1" applyAlignment="1">
      <alignment horizontal="left" vertical="top"/>
      <protection locked="0"/>
    </xf>
    <xf numFmtId="0" fontId="29" fillId="0" borderId="0" xfId="0" applyFont="1" applyAlignment="1" applyProtection="1">
      <alignment vertical="center"/>
    </xf>
    <xf numFmtId="0" fontId="30" fillId="0" borderId="6" xfId="0" applyFont="1" applyBorder="1" applyAlignment="1">
      <alignment horizontal="center" vertical="center" wrapText="1"/>
      <protection locked="0"/>
    </xf>
    <xf numFmtId="0" fontId="30" fillId="0" borderId="3" xfId="0" applyFont="1" applyBorder="1" applyAlignment="1">
      <alignment horizontal="center" vertical="center" wrapText="1"/>
      <protection locked="0"/>
    </xf>
    <xf numFmtId="44" fontId="30" fillId="0" borderId="3" xfId="1" applyFont="1" applyFill="1" applyBorder="1" applyAlignment="1">
      <alignment horizontal="center" vertical="center" wrapText="1"/>
      <protection locked="0"/>
    </xf>
    <xf numFmtId="44" fontId="30" fillId="0" borderId="31" xfId="1" applyFont="1" applyFill="1" applyBorder="1" applyAlignment="1">
      <alignment horizontal="center" vertical="center" wrapText="1"/>
      <protection locked="0"/>
    </xf>
    <xf numFmtId="0" fontId="30" fillId="0" borderId="0" xfId="0" applyFont="1" applyAlignment="1" applyProtection="1">
      <alignment vertical="center"/>
    </xf>
    <xf numFmtId="0" fontId="31" fillId="0" borderId="8" xfId="0" applyFont="1" applyBorder="1" applyAlignment="1">
      <alignment vertical="center" wrapText="1"/>
      <protection locked="0"/>
    </xf>
    <xf numFmtId="0" fontId="31" fillId="0" borderId="9" xfId="0" applyFont="1" applyBorder="1" applyAlignment="1">
      <alignment vertical="center"/>
      <protection locked="0"/>
    </xf>
    <xf numFmtId="44" fontId="31" fillId="0" borderId="9" xfId="1" applyFont="1" applyBorder="1" applyAlignment="1">
      <alignment horizontal="right" vertical="center"/>
      <protection locked="0"/>
    </xf>
    <xf numFmtId="44" fontId="31" fillId="0" borderId="10" xfId="1" applyFont="1" applyBorder="1" applyAlignment="1">
      <alignment horizontal="right" vertical="center"/>
      <protection locked="0"/>
    </xf>
    <xf numFmtId="0" fontId="28" fillId="3" borderId="11" xfId="0" applyFont="1" applyFill="1" applyBorder="1" applyAlignment="1">
      <alignment vertical="center" wrapText="1"/>
      <protection locked="0"/>
    </xf>
    <xf numFmtId="0" fontId="28" fillId="3" borderId="0" xfId="0" applyFont="1" applyFill="1" applyAlignment="1">
      <alignment vertical="center"/>
      <protection locked="0"/>
    </xf>
    <xf numFmtId="44" fontId="28" fillId="3" borderId="0" xfId="1" applyFont="1" applyFill="1" applyBorder="1" applyAlignment="1">
      <alignment horizontal="right" vertical="center"/>
      <protection locked="0"/>
    </xf>
    <xf numFmtId="0" fontId="31" fillId="0" borderId="13" xfId="0" applyFont="1" applyBorder="1" applyAlignment="1">
      <alignment vertical="center" wrapText="1"/>
      <protection locked="0"/>
    </xf>
    <xf numFmtId="0" fontId="31" fillId="0" borderId="14" xfId="0" applyFont="1" applyBorder="1" applyAlignment="1">
      <alignment vertical="center"/>
      <protection locked="0"/>
    </xf>
    <xf numFmtId="44" fontId="31" fillId="0" borderId="14" xfId="1" applyFont="1" applyBorder="1" applyAlignment="1">
      <alignment horizontal="right" vertical="center"/>
      <protection locked="0"/>
    </xf>
    <xf numFmtId="0" fontId="28" fillId="3" borderId="11" xfId="36" applyFont="1" applyFill="1" applyBorder="1" applyAlignment="1">
      <alignment horizontal="left" vertical="center" wrapText="1"/>
      <protection locked="0"/>
    </xf>
    <xf numFmtId="0" fontId="31" fillId="0" borderId="9" xfId="36" applyFont="1" applyBorder="1" applyAlignment="1">
      <alignment horizontal="left" vertical="center"/>
      <protection locked="0"/>
    </xf>
    <xf numFmtId="0" fontId="31" fillId="0" borderId="9" xfId="36" applyFont="1" applyBorder="1" applyAlignment="1">
      <alignment horizontal="right" vertical="center"/>
      <protection locked="0"/>
    </xf>
    <xf numFmtId="0" fontId="28" fillId="3" borderId="0" xfId="36" applyFont="1" applyFill="1" applyAlignment="1">
      <alignment horizontal="left" vertical="center"/>
      <protection locked="0"/>
    </xf>
    <xf numFmtId="0" fontId="28" fillId="3" borderId="0" xfId="36" applyFont="1" applyFill="1" applyAlignment="1">
      <alignment horizontal="right" vertical="center"/>
      <protection locked="0"/>
    </xf>
    <xf numFmtId="0" fontId="31" fillId="0" borderId="13" xfId="36" applyFont="1" applyBorder="1" applyAlignment="1">
      <alignment horizontal="left" vertical="center" wrapText="1"/>
      <protection locked="0"/>
    </xf>
    <xf numFmtId="0" fontId="31" fillId="0" borderId="14" xfId="36" applyFont="1" applyBorder="1" applyAlignment="1">
      <alignment horizontal="left" vertical="center"/>
      <protection locked="0"/>
    </xf>
    <xf numFmtId="0" fontId="31" fillId="0" borderId="14" xfId="36" applyFont="1" applyBorder="1" applyAlignment="1">
      <alignment horizontal="right" vertical="center"/>
      <protection locked="0"/>
    </xf>
    <xf numFmtId="0" fontId="29" fillId="0" borderId="11" xfId="36" applyFont="1" applyBorder="1" applyAlignment="1">
      <alignment horizontal="left" vertical="center" wrapText="1"/>
      <protection locked="0"/>
    </xf>
    <xf numFmtId="0" fontId="29" fillId="0" borderId="4" xfId="36" applyFont="1" applyBorder="1" applyAlignment="1">
      <alignment horizontal="left" vertical="center" wrapText="1"/>
      <protection locked="0"/>
    </xf>
    <xf numFmtId="0" fontId="30" fillId="0" borderId="4" xfId="36" applyFont="1" applyBorder="1" applyAlignment="1">
      <alignment horizontal="center" vertical="center"/>
      <protection locked="0"/>
    </xf>
    <xf numFmtId="165" fontId="30" fillId="0" borderId="4" xfId="36" applyNumberFormat="1" applyFont="1" applyBorder="1" applyAlignment="1">
      <alignment horizontal="right" vertical="center"/>
      <protection locked="0"/>
    </xf>
    <xf numFmtId="165" fontId="30" fillId="0" borderId="0" xfId="36" applyNumberFormat="1" applyFont="1" applyAlignment="1">
      <alignment horizontal="right" vertical="center"/>
      <protection locked="0"/>
    </xf>
    <xf numFmtId="0" fontId="30" fillId="0" borderId="11" xfId="36" applyFont="1" applyBorder="1" applyAlignment="1">
      <alignment horizontal="left" vertical="center" wrapText="1"/>
      <protection locked="0"/>
    </xf>
    <xf numFmtId="0" fontId="30" fillId="0" borderId="4" xfId="36" applyFont="1" applyBorder="1" applyAlignment="1">
      <alignment horizontal="left" vertical="center" wrapText="1"/>
      <protection locked="0"/>
    </xf>
    <xf numFmtId="0" fontId="30" fillId="0" borderId="0" xfId="36" applyFont="1" applyAlignment="1">
      <alignment horizontal="left" vertical="top"/>
      <protection locked="0"/>
    </xf>
    <xf numFmtId="0" fontId="11" fillId="0" borderId="46" xfId="36" applyBorder="1" applyAlignment="1">
      <alignment horizontal="left" vertical="center" wrapText="1"/>
      <protection locked="0"/>
    </xf>
    <xf numFmtId="0" fontId="8" fillId="0" borderId="0" xfId="36" applyFont="1" applyAlignment="1">
      <alignment horizontal="left" vertical="center" wrapText="1"/>
      <protection locked="0"/>
    </xf>
    <xf numFmtId="0" fontId="8" fillId="0" borderId="0" xfId="36" applyFont="1" applyAlignment="1">
      <alignment horizontal="left" vertical="center"/>
      <protection locked="0"/>
    </xf>
    <xf numFmtId="0" fontId="8" fillId="0" borderId="0" xfId="36" applyFont="1" applyAlignment="1">
      <alignment horizontal="right" vertical="center"/>
      <protection locked="0"/>
    </xf>
    <xf numFmtId="165" fontId="30" fillId="0" borderId="0" xfId="0" applyNumberFormat="1" applyFont="1" applyAlignment="1">
      <alignment horizontal="right" vertical="center"/>
      <protection locked="0"/>
    </xf>
    <xf numFmtId="165" fontId="27" fillId="0" borderId="0" xfId="0" applyNumberFormat="1" applyFont="1" applyAlignment="1">
      <alignment horizontal="right" vertical="center"/>
      <protection locked="0"/>
    </xf>
    <xf numFmtId="0" fontId="16" fillId="3" borderId="0" xfId="0" applyFont="1" applyFill="1" applyAlignment="1">
      <alignment horizontal="left" vertical="center"/>
      <protection locked="0"/>
    </xf>
    <xf numFmtId="0" fontId="16" fillId="3" borderId="0" xfId="0" applyFont="1" applyFill="1" applyAlignment="1">
      <alignment horizontal="right" vertical="center"/>
      <protection locked="0"/>
    </xf>
    <xf numFmtId="0" fontId="28" fillId="3" borderId="0" xfId="0" applyFont="1" applyFill="1" applyAlignment="1">
      <alignment horizontal="left" vertical="center"/>
      <protection locked="0"/>
    </xf>
    <xf numFmtId="0" fontId="31" fillId="0" borderId="0" xfId="0" applyFont="1" applyAlignment="1">
      <alignment horizontal="left" vertical="center" wrapText="1"/>
      <protection locked="0"/>
    </xf>
    <xf numFmtId="0" fontId="31" fillId="0" borderId="0" xfId="0" applyFont="1" applyAlignment="1">
      <alignment horizontal="left" vertical="center"/>
      <protection locked="0"/>
    </xf>
    <xf numFmtId="0" fontId="31" fillId="0" borderId="0" xfId="0" applyFont="1" applyAlignment="1">
      <alignment horizontal="right" vertical="center"/>
      <protection locked="0"/>
    </xf>
    <xf numFmtId="0" fontId="6" fillId="0" borderId="0" xfId="0" applyFont="1" applyAlignment="1">
      <alignment vertical="center" wrapText="1"/>
      <protection locked="0"/>
    </xf>
    <xf numFmtId="0" fontId="26" fillId="0" borderId="0" xfId="0" applyFont="1" applyAlignment="1" applyProtection="1">
      <alignment vertical="center"/>
    </xf>
    <xf numFmtId="0" fontId="11" fillId="0" borderId="31" xfId="0" applyFont="1" applyBorder="1" applyAlignment="1">
      <alignment horizontal="center" vertical="center" wrapText="1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14" fillId="3" borderId="0" xfId="0" applyFont="1" applyFill="1" applyAlignment="1">
      <alignment vertical="center" wrapText="1"/>
      <protection locked="0"/>
    </xf>
    <xf numFmtId="0" fontId="14" fillId="3" borderId="0" xfId="0" applyFont="1" applyFill="1" applyAlignment="1">
      <alignment vertical="top"/>
      <protection locked="0"/>
    </xf>
    <xf numFmtId="0" fontId="14" fillId="3" borderId="0" xfId="0" applyFont="1" applyFill="1" applyAlignment="1">
      <alignment horizontal="right" vertical="center"/>
      <protection locked="0"/>
    </xf>
    <xf numFmtId="0" fontId="16" fillId="3" borderId="0" xfId="0" applyFont="1" applyFill="1" applyAlignment="1">
      <alignment vertical="center"/>
      <protection locked="0"/>
    </xf>
    <xf numFmtId="14" fontId="0" fillId="0" borderId="10" xfId="0" applyNumberFormat="1" applyBorder="1" applyAlignment="1">
      <alignment vertical="top"/>
      <protection locked="0"/>
    </xf>
    <xf numFmtId="0" fontId="33" fillId="0" borderId="6" xfId="0" applyFont="1" applyBorder="1" applyAlignment="1">
      <alignment horizontal="center" vertical="center" wrapText="1"/>
      <protection locked="0"/>
    </xf>
    <xf numFmtId="0" fontId="34" fillId="0" borderId="11" xfId="0" applyFont="1" applyBorder="1" applyAlignment="1">
      <alignment horizontal="left" vertical="center" wrapText="1"/>
      <protection locked="0"/>
    </xf>
    <xf numFmtId="0" fontId="34" fillId="0" borderId="0" xfId="0" applyFont="1" applyAlignment="1">
      <alignment horizontal="left" vertical="center" wrapText="1"/>
      <protection locked="0"/>
    </xf>
    <xf numFmtId="0" fontId="33" fillId="0" borderId="3" xfId="0" applyFont="1" applyBorder="1" applyAlignment="1">
      <alignment horizontal="center" vertical="center" wrapText="1"/>
      <protection locked="0"/>
    </xf>
    <xf numFmtId="0" fontId="33" fillId="0" borderId="0" xfId="0" applyFont="1" applyAlignment="1">
      <alignment horizontal="right" vertical="center"/>
      <protection locked="0"/>
    </xf>
    <xf numFmtId="165" fontId="33" fillId="0" borderId="31" xfId="0" applyNumberFormat="1" applyFont="1" applyBorder="1" applyAlignment="1">
      <alignment horizontal="right" vertical="center"/>
      <protection locked="0"/>
    </xf>
    <xf numFmtId="0" fontId="33" fillId="0" borderId="0" xfId="0" applyFont="1" applyAlignment="1">
      <alignment horizontal="right" vertical="top"/>
      <protection locked="0"/>
    </xf>
    <xf numFmtId="0" fontId="34" fillId="0" borderId="0" xfId="0" applyFont="1" applyAlignment="1">
      <alignment horizontal="left" vertical="top"/>
      <protection locked="0"/>
    </xf>
    <xf numFmtId="0" fontId="35" fillId="0" borderId="11" xfId="0" applyFont="1" applyBorder="1" applyAlignment="1">
      <alignment horizontal="left" vertical="center" wrapText="1"/>
      <protection locked="0"/>
    </xf>
    <xf numFmtId="0" fontId="33" fillId="0" borderId="6" xfId="0" applyFont="1" applyBorder="1" applyAlignment="1">
      <alignment horizontal="center" vertical="center"/>
      <protection locked="0"/>
    </xf>
    <xf numFmtId="0" fontId="33" fillId="0" borderId="6" xfId="0" applyFont="1" applyBorder="1" applyAlignment="1">
      <alignment horizontal="right" vertical="center"/>
      <protection locked="0"/>
    </xf>
    <xf numFmtId="0" fontId="33" fillId="0" borderId="0" xfId="0" applyFont="1" applyAlignment="1">
      <alignment horizontal="left" vertical="top" wrapText="1"/>
      <protection locked="0"/>
    </xf>
    <xf numFmtId="0" fontId="33" fillId="0" borderId="0" xfId="0" applyFont="1" applyAlignment="1">
      <alignment vertical="top"/>
      <protection locked="0"/>
    </xf>
    <xf numFmtId="0" fontId="33" fillId="0" borderId="0" xfId="0" applyFont="1" applyAlignment="1">
      <alignment horizontal="left" vertical="top"/>
      <protection locked="0"/>
    </xf>
    <xf numFmtId="0" fontId="33" fillId="0" borderId="0" xfId="0" applyFont="1" applyAlignment="1">
      <alignment horizontal="left" vertical="center" wrapText="1"/>
      <protection locked="0"/>
    </xf>
    <xf numFmtId="1" fontId="33" fillId="0" borderId="6" xfId="0" applyNumberFormat="1" applyFont="1" applyBorder="1" applyAlignment="1">
      <alignment horizontal="right" vertical="center"/>
      <protection locked="0"/>
    </xf>
    <xf numFmtId="44" fontId="30" fillId="0" borderId="31" xfId="1" applyFont="1" applyFill="1" applyBorder="1" applyAlignment="1">
      <alignment horizontal="right" vertical="center"/>
      <protection locked="0"/>
    </xf>
    <xf numFmtId="164" fontId="36" fillId="0" borderId="35" xfId="0" applyNumberFormat="1" applyFont="1" applyBorder="1" applyAlignment="1">
      <alignment horizontal="right" vertical="center"/>
      <protection locked="0"/>
    </xf>
    <xf numFmtId="164" fontId="38" fillId="4" borderId="35" xfId="0" applyNumberFormat="1" applyFont="1" applyFill="1" applyBorder="1" applyAlignment="1">
      <alignment horizontal="right" vertical="center"/>
      <protection locked="0"/>
    </xf>
    <xf numFmtId="0" fontId="3" fillId="0" borderId="0" xfId="0" applyFont="1" applyAlignment="1">
      <alignment vertical="center"/>
      <protection locked="0"/>
    </xf>
    <xf numFmtId="0" fontId="7" fillId="3" borderId="0" xfId="0" applyFont="1" applyFill="1" applyAlignment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  <protection locked="0"/>
    </xf>
    <xf numFmtId="44" fontId="0" fillId="0" borderId="0" xfId="0" applyNumberFormat="1" applyAlignment="1">
      <alignment horizontal="left" vertical="top"/>
      <protection locked="0"/>
    </xf>
    <xf numFmtId="49" fontId="21" fillId="0" borderId="0" xfId="34" applyNumberFormat="1" applyFont="1" applyAlignment="1">
      <alignment horizontal="center" vertical="center"/>
    </xf>
    <xf numFmtId="0" fontId="17" fillId="0" borderId="0" xfId="34" applyFont="1" applyAlignment="1">
      <alignment horizontal="center" vertical="center" wrapText="1"/>
    </xf>
    <xf numFmtId="0" fontId="19" fillId="0" borderId="0" xfId="34" applyFont="1" applyAlignment="1">
      <alignment horizontal="center" vertical="center" wrapText="1"/>
    </xf>
    <xf numFmtId="0" fontId="22" fillId="0" borderId="0" xfId="35" applyAlignment="1">
      <alignment horizontal="center" vertical="center" wrapText="1"/>
    </xf>
    <xf numFmtId="0" fontId="20" fillId="0" borderId="0" xfId="34" applyFont="1" applyAlignment="1">
      <alignment horizontal="center" vertical="center"/>
    </xf>
    <xf numFmtId="0" fontId="19" fillId="0" borderId="0" xfId="34" applyFont="1" applyAlignment="1">
      <alignment horizontal="center" vertical="top" wrapText="1"/>
    </xf>
    <xf numFmtId="0" fontId="17" fillId="0" borderId="0" xfId="34" applyFont="1" applyAlignment="1">
      <alignment horizontal="center" vertical="center"/>
    </xf>
    <xf numFmtId="0" fontId="18" fillId="0" borderId="0" xfId="34" applyFont="1" applyAlignment="1">
      <alignment horizontal="center" vertical="center"/>
    </xf>
    <xf numFmtId="0" fontId="3" fillId="0" borderId="8" xfId="0" applyFont="1" applyBorder="1" applyAlignment="1">
      <alignment horizontal="left" vertical="center"/>
      <protection locked="0"/>
    </xf>
    <xf numFmtId="0" fontId="3" fillId="0" borderId="9" xfId="0" applyFont="1" applyBorder="1" applyAlignment="1">
      <alignment horizontal="left" vertical="center"/>
      <protection locked="0"/>
    </xf>
    <xf numFmtId="0" fontId="9" fillId="0" borderId="0" xfId="0" applyFont="1" applyAlignment="1">
      <alignment horizontal="center" vertical="center"/>
      <protection locked="0"/>
    </xf>
    <xf numFmtId="0" fontId="9" fillId="0" borderId="0" xfId="0" applyFont="1" applyAlignment="1">
      <alignment horizontal="left" vertical="top"/>
      <protection locked="0"/>
    </xf>
    <xf numFmtId="0" fontId="10" fillId="0" borderId="0" xfId="0" applyFont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0" fontId="4" fillId="0" borderId="11" xfId="0" applyFont="1" applyBorder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6" fillId="0" borderId="33" xfId="0" applyFont="1" applyBorder="1" applyAlignment="1">
      <alignment horizontal="left" vertical="center" wrapText="1"/>
      <protection locked="0"/>
    </xf>
    <xf numFmtId="0" fontId="6" fillId="0" borderId="17" xfId="0" applyFont="1" applyBorder="1" applyAlignment="1">
      <alignment horizontal="left" vertical="center" wrapText="1"/>
      <protection locked="0"/>
    </xf>
    <xf numFmtId="0" fontId="32" fillId="0" borderId="48" xfId="0" applyFont="1" applyBorder="1" applyAlignment="1">
      <alignment horizontal="left" vertical="center" wrapText="1"/>
      <protection locked="0"/>
    </xf>
    <xf numFmtId="0" fontId="32" fillId="0" borderId="34" xfId="0" applyFont="1" applyBorder="1" applyAlignment="1">
      <alignment horizontal="left" vertical="center" wrapText="1"/>
      <protection locked="0"/>
    </xf>
    <xf numFmtId="0" fontId="32" fillId="0" borderId="49" xfId="0" applyFont="1" applyBorder="1" applyAlignment="1">
      <alignment horizontal="left" vertical="center" wrapText="1"/>
      <protection locked="0"/>
    </xf>
    <xf numFmtId="0" fontId="11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center" vertical="top"/>
      <protection locked="0"/>
    </xf>
    <xf numFmtId="0" fontId="5" fillId="0" borderId="27" xfId="0" applyFont="1" applyBorder="1" applyAlignment="1">
      <alignment horizontal="left" vertical="center"/>
      <protection locked="0"/>
    </xf>
    <xf numFmtId="0" fontId="5" fillId="0" borderId="28" xfId="0" applyFont="1" applyBorder="1" applyAlignment="1">
      <alignment horizontal="left" vertical="center"/>
      <protection locked="0"/>
    </xf>
    <xf numFmtId="0" fontId="5" fillId="0" borderId="29" xfId="0" applyFont="1" applyBorder="1" applyAlignment="1">
      <alignment horizontal="left" vertical="center"/>
      <protection locked="0"/>
    </xf>
    <xf numFmtId="0" fontId="0" fillId="0" borderId="28" xfId="0" applyBorder="1" applyAlignment="1">
      <alignment horizontal="left" vertical="top"/>
      <protection locked="0"/>
    </xf>
    <xf numFmtId="0" fontId="0" fillId="0" borderId="29" xfId="0" applyBorder="1" applyAlignment="1">
      <alignment horizontal="left" vertical="top"/>
      <protection locked="0"/>
    </xf>
    <xf numFmtId="0" fontId="6" fillId="0" borderId="0" xfId="0" applyFont="1" applyAlignment="1">
      <alignment horizontal="center" vertical="center" wrapText="1"/>
      <protection locked="0"/>
    </xf>
    <xf numFmtId="0" fontId="6" fillId="0" borderId="11" xfId="0" applyFont="1" applyBorder="1" applyAlignment="1">
      <alignment horizontal="left" vertical="center" wrapText="1"/>
      <protection locked="0"/>
    </xf>
    <xf numFmtId="0" fontId="6" fillId="0" borderId="4" xfId="0" applyFont="1" applyBorder="1" applyAlignment="1">
      <alignment horizontal="left" vertical="center" wrapText="1"/>
      <protection locked="0"/>
    </xf>
    <xf numFmtId="0" fontId="4" fillId="0" borderId="11" xfId="36" applyFont="1" applyBorder="1" applyAlignment="1">
      <alignment horizontal="left" vertical="center" wrapText="1"/>
      <protection locked="0"/>
    </xf>
    <xf numFmtId="0" fontId="4" fillId="0" borderId="0" xfId="36" applyFont="1" applyAlignment="1">
      <alignment horizontal="left" vertical="center" wrapText="1"/>
      <protection locked="0"/>
    </xf>
    <xf numFmtId="0" fontId="5" fillId="0" borderId="27" xfId="36" applyFont="1" applyBorder="1" applyAlignment="1">
      <alignment horizontal="left" vertical="center"/>
      <protection locked="0"/>
    </xf>
    <xf numFmtId="0" fontId="11" fillId="0" borderId="28" xfId="36" applyBorder="1" applyAlignment="1">
      <alignment horizontal="left" vertical="top"/>
      <protection locked="0"/>
    </xf>
    <xf numFmtId="0" fontId="11" fillId="0" borderId="29" xfId="36" applyBorder="1" applyAlignment="1">
      <alignment horizontal="left" vertical="top"/>
      <protection locked="0"/>
    </xf>
    <xf numFmtId="0" fontId="6" fillId="0" borderId="0" xfId="36" applyFont="1" applyAlignment="1">
      <alignment horizontal="center" vertical="center" wrapText="1"/>
      <protection locked="0"/>
    </xf>
    <xf numFmtId="0" fontId="23" fillId="0" borderId="18" xfId="0" applyFont="1" applyBorder="1" applyAlignment="1">
      <alignment horizontal="left" vertical="center"/>
      <protection locked="0"/>
    </xf>
    <xf numFmtId="0" fontId="39" fillId="4" borderId="18" xfId="0" applyFont="1" applyFill="1" applyBorder="1" applyAlignment="1">
      <alignment horizontal="left" vertical="center"/>
      <protection locked="0"/>
    </xf>
    <xf numFmtId="0" fontId="39" fillId="4" borderId="20" xfId="0" applyFont="1" applyFill="1" applyBorder="1" applyAlignment="1">
      <alignment horizontal="left" vertical="center"/>
      <protection locked="0"/>
    </xf>
    <xf numFmtId="0" fontId="23" fillId="3" borderId="18" xfId="0" applyFont="1" applyFill="1" applyBorder="1" applyAlignment="1">
      <alignment horizontal="left" vertical="center"/>
      <protection locked="0"/>
    </xf>
    <xf numFmtId="0" fontId="37" fillId="0" borderId="18" xfId="0" applyFont="1" applyBorder="1" applyAlignment="1">
      <alignment horizontal="left" vertical="center"/>
      <protection locked="0"/>
    </xf>
    <xf numFmtId="0" fontId="7" fillId="3" borderId="11" xfId="0" applyFont="1" applyFill="1" applyBorder="1" applyAlignment="1">
      <alignment horizontal="left" vertical="center" wrapText="1"/>
      <protection locked="0"/>
    </xf>
    <xf numFmtId="0" fontId="7" fillId="3" borderId="0" xfId="0" applyFont="1" applyFill="1" applyAlignment="1">
      <alignment horizontal="left" vertical="center" wrapText="1"/>
      <protection locked="0"/>
    </xf>
    <xf numFmtId="0" fontId="7" fillId="3" borderId="0" xfId="0" applyFont="1" applyFill="1" applyAlignment="1">
      <alignment horizontal="left" vertical="center"/>
      <protection locked="0"/>
    </xf>
    <xf numFmtId="0" fontId="7" fillId="3" borderId="12" xfId="0" applyFont="1" applyFill="1" applyBorder="1" applyAlignment="1">
      <alignment horizontal="left" vertical="center"/>
      <protection locked="0"/>
    </xf>
    <xf numFmtId="0" fontId="7" fillId="0" borderId="0" xfId="0" applyFont="1" applyAlignment="1">
      <alignment horizontal="left" vertical="center" wrapText="1"/>
      <protection locked="0"/>
    </xf>
    <xf numFmtId="0" fontId="4" fillId="0" borderId="12" xfId="0" applyFont="1" applyBorder="1" applyAlignment="1">
      <alignment horizontal="left" vertical="center" wrapText="1"/>
      <protection locked="0"/>
    </xf>
    <xf numFmtId="0" fontId="23" fillId="0" borderId="14" xfId="0" applyFont="1" applyBorder="1" applyAlignment="1">
      <alignment horizontal="left" vertical="center" wrapText="1"/>
      <protection locked="0"/>
    </xf>
    <xf numFmtId="0" fontId="23" fillId="0" borderId="15" xfId="0" applyFont="1" applyBorder="1" applyAlignment="1">
      <alignment horizontal="left" vertical="center" wrapText="1"/>
      <protection locked="0"/>
    </xf>
    <xf numFmtId="0" fontId="7" fillId="3" borderId="11" xfId="0" applyFont="1" applyFill="1" applyBorder="1" applyAlignment="1">
      <alignment horizontal="center" vertical="center" wrapText="1"/>
      <protection locked="0"/>
    </xf>
    <xf numFmtId="0" fontId="7" fillId="3" borderId="0" xfId="0" applyFont="1" applyFill="1" applyAlignment="1">
      <alignment horizontal="center" vertical="center" wrapText="1"/>
      <protection locked="0"/>
    </xf>
    <xf numFmtId="0" fontId="7" fillId="3" borderId="13" xfId="0" applyFont="1" applyFill="1" applyBorder="1" applyAlignment="1">
      <alignment horizontal="center" vertical="center" wrapText="1"/>
      <protection locked="0"/>
    </xf>
    <xf numFmtId="0" fontId="7" fillId="3" borderId="14" xfId="0" applyFont="1" applyFill="1" applyBorder="1" applyAlignment="1">
      <alignment horizontal="center" vertical="center" wrapText="1"/>
      <protection locked="0"/>
    </xf>
  </cellXfs>
  <cellStyles count="37">
    <cellStyle name="Euro" xfId="4" xr:uid="{00000000-0005-0000-0000-000000000000}"/>
    <cellStyle name="Lien hypertexte 2" xfId="35" xr:uid="{00000000-0005-0000-0000-000001000000}"/>
    <cellStyle name="Milliers 2" xfId="5" xr:uid="{00000000-0005-0000-0000-000002000000}"/>
    <cellStyle name="Milliers 2 2" xfId="9" xr:uid="{00000000-0005-0000-0000-000003000000}"/>
    <cellStyle name="Milliers 2 2 2" xfId="19" xr:uid="{00000000-0005-0000-0000-000004000000}"/>
    <cellStyle name="Milliers 2 3" xfId="15" xr:uid="{00000000-0005-0000-0000-000005000000}"/>
    <cellStyle name="Monétaire" xfId="1" builtinId="4"/>
    <cellStyle name="Monétaire 2" xfId="27" xr:uid="{00000000-0005-0000-0000-000007000000}"/>
    <cellStyle name="Monétaire 2 2 2" xfId="33" xr:uid="{00000000-0005-0000-0000-000008000000}"/>
    <cellStyle name="Monétaire 3" xfId="30" xr:uid="{00000000-0005-0000-0000-000009000000}"/>
    <cellStyle name="Normal" xfId="0" builtinId="0"/>
    <cellStyle name="Normal 2" xfId="6" xr:uid="{00000000-0005-0000-0000-00000B000000}"/>
    <cellStyle name="Normal 2 2" xfId="7" xr:uid="{00000000-0005-0000-0000-00000C000000}"/>
    <cellStyle name="Normal 2 2 2" xfId="17" xr:uid="{00000000-0005-0000-0000-00000D000000}"/>
    <cellStyle name="Normal 2 3" xfId="8" xr:uid="{00000000-0005-0000-0000-00000E000000}"/>
    <cellStyle name="Normal 2 3 2" xfId="13" xr:uid="{00000000-0005-0000-0000-00000F000000}"/>
    <cellStyle name="Normal 2 3 2 2" xfId="23" xr:uid="{00000000-0005-0000-0000-000010000000}"/>
    <cellStyle name="Normal 2 3 3" xfId="18" xr:uid="{00000000-0005-0000-0000-000011000000}"/>
    <cellStyle name="Normal 2 4" xfId="10" xr:uid="{00000000-0005-0000-0000-000012000000}"/>
    <cellStyle name="Normal 2 4 2" xfId="14" xr:uid="{00000000-0005-0000-0000-000013000000}"/>
    <cellStyle name="Normal 2 4 2 2" xfId="24" xr:uid="{00000000-0005-0000-0000-000014000000}"/>
    <cellStyle name="Normal 2 4 3" xfId="20" xr:uid="{00000000-0005-0000-0000-000015000000}"/>
    <cellStyle name="Normal 2 5" xfId="11" xr:uid="{00000000-0005-0000-0000-000016000000}"/>
    <cellStyle name="Normal 2 5 2" xfId="21" xr:uid="{00000000-0005-0000-0000-000017000000}"/>
    <cellStyle name="Normal 2 6" xfId="12" xr:uid="{00000000-0005-0000-0000-000018000000}"/>
    <cellStyle name="Normal 2 6 2" xfId="22" xr:uid="{00000000-0005-0000-0000-000019000000}"/>
    <cellStyle name="Normal 2 6 4" xfId="25" xr:uid="{00000000-0005-0000-0000-00001A000000}"/>
    <cellStyle name="Normal 2 6 4 2 2" xfId="32" xr:uid="{00000000-0005-0000-0000-00001B000000}"/>
    <cellStyle name="Normal 2 6 6 2 2" xfId="29" xr:uid="{00000000-0005-0000-0000-00001C000000}"/>
    <cellStyle name="Normal 2 7" xfId="16" xr:uid="{00000000-0005-0000-0000-00001D000000}"/>
    <cellStyle name="Normal 2 8" xfId="28" xr:uid="{00000000-0005-0000-0000-00001E000000}"/>
    <cellStyle name="Normal 3" xfId="3" xr:uid="{00000000-0005-0000-0000-00001F000000}"/>
    <cellStyle name="Normal 4" xfId="26" xr:uid="{00000000-0005-0000-0000-000020000000}"/>
    <cellStyle name="Normal 4 2 2" xfId="31" xr:uid="{00000000-0005-0000-0000-000021000000}"/>
    <cellStyle name="Normal 5" xfId="2" xr:uid="{00000000-0005-0000-0000-000022000000}"/>
    <cellStyle name="Normal 6" xfId="34" xr:uid="{00000000-0005-0000-0000-000023000000}"/>
    <cellStyle name="Normal 7" xfId="36" xr:uid="{FF6B6C22-FEC0-40FB-AFFF-03608195A1CD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2057400</xdr:colOff>
      <xdr:row>24</xdr:row>
      <xdr:rowOff>154616</xdr:rowOff>
    </xdr:from>
    <xdr:to>
      <xdr:col>1</xdr:col>
      <xdr:colOff>962025</xdr:colOff>
      <xdr:row>24</xdr:row>
      <xdr:rowOff>676276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624AD60B-6C3B-4471-94EF-37620495B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7069766"/>
          <a:ext cx="1752600" cy="521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1971675</xdr:colOff>
      <xdr:row>0</xdr:row>
      <xdr:rowOff>657225</xdr:rowOff>
    </xdr:from>
    <xdr:to>
      <xdr:col>1</xdr:col>
      <xdr:colOff>821055</xdr:colOff>
      <xdr:row>5</xdr:row>
      <xdr:rowOff>65405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4085106-3E55-D2CC-DDB2-898F254D1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657225"/>
          <a:ext cx="1697355" cy="855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atelier-19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9"/>
  <sheetViews>
    <sheetView topLeftCell="A16" workbookViewId="0">
      <selection activeCell="A18" sqref="A18:B18"/>
    </sheetView>
  </sheetViews>
  <sheetFormatPr baseColWidth="10" defaultColWidth="12" defaultRowHeight="15" x14ac:dyDescent="0.25"/>
  <cols>
    <col min="1" max="2" width="49.83203125" style="69" customWidth="1"/>
    <col min="3" max="16384" width="12" style="69"/>
  </cols>
  <sheetData>
    <row r="1" spans="1:2" ht="54.75" customHeight="1" x14ac:dyDescent="0.25">
      <c r="A1" s="350" t="s">
        <v>150</v>
      </c>
      <c r="B1" s="350"/>
    </row>
    <row r="2" spans="1:2" ht="15.75" x14ac:dyDescent="0.25">
      <c r="A2" s="351"/>
      <c r="B2" s="351"/>
    </row>
    <row r="3" spans="1:2" ht="14.25" customHeight="1" x14ac:dyDescent="0.25">
      <c r="A3" s="346"/>
      <c r="B3" s="346"/>
    </row>
    <row r="4" spans="1:2" ht="14.25" customHeight="1" x14ac:dyDescent="0.25">
      <c r="A4" s="346"/>
      <c r="B4" s="346"/>
    </row>
    <row r="5" spans="1:2" x14ac:dyDescent="0.25">
      <c r="A5" s="346"/>
      <c r="B5" s="346"/>
    </row>
    <row r="6" spans="1:2" x14ac:dyDescent="0.25">
      <c r="A6" s="346"/>
      <c r="B6" s="346"/>
    </row>
    <row r="7" spans="1:2" ht="13.5" customHeight="1" x14ac:dyDescent="0.25">
      <c r="A7" s="345" t="s">
        <v>151</v>
      </c>
      <c r="B7" s="345"/>
    </row>
    <row r="8" spans="1:2" ht="13.5" customHeight="1" x14ac:dyDescent="0.25">
      <c r="A8" s="345"/>
      <c r="B8" s="345"/>
    </row>
    <row r="9" spans="1:2" ht="13.5" customHeight="1" x14ac:dyDescent="0.25">
      <c r="A9" s="345"/>
      <c r="B9" s="345"/>
    </row>
    <row r="10" spans="1:2" ht="13.5" customHeight="1" x14ac:dyDescent="0.25">
      <c r="A10" s="345"/>
      <c r="B10" s="345"/>
    </row>
    <row r="11" spans="1:2" ht="13.5" customHeight="1" x14ac:dyDescent="0.25">
      <c r="A11" s="344" t="s">
        <v>152</v>
      </c>
      <c r="B11" s="344"/>
    </row>
    <row r="12" spans="1:2" ht="13.5" customHeight="1" x14ac:dyDescent="0.25">
      <c r="A12" s="344" t="s">
        <v>153</v>
      </c>
      <c r="B12" s="344"/>
    </row>
    <row r="13" spans="1:2" ht="13.5" customHeight="1" x14ac:dyDescent="0.25">
      <c r="A13" s="70"/>
    </row>
    <row r="14" spans="1:2" ht="13.5" customHeight="1" x14ac:dyDescent="0.25">
      <c r="A14" s="70"/>
    </row>
    <row r="15" spans="1:2" x14ac:dyDescent="0.25">
      <c r="A15" s="71"/>
    </row>
    <row r="16" spans="1:2" ht="23.25" x14ac:dyDescent="0.25">
      <c r="A16" s="72"/>
    </row>
    <row r="17" spans="1:2" ht="23.25" x14ac:dyDescent="0.25">
      <c r="A17" s="348" t="s">
        <v>250</v>
      </c>
      <c r="B17" s="348"/>
    </row>
    <row r="18" spans="1:2" x14ac:dyDescent="0.25">
      <c r="A18" s="344" t="s">
        <v>251</v>
      </c>
      <c r="B18" s="344"/>
    </row>
    <row r="23" spans="1:2" ht="16.5" customHeight="1" x14ac:dyDescent="0.25">
      <c r="A23" s="346" t="s">
        <v>17</v>
      </c>
      <c r="B23" s="346"/>
    </row>
    <row r="24" spans="1:2" ht="10.5" customHeight="1" x14ac:dyDescent="0.25">
      <c r="A24" s="73"/>
      <c r="B24" s="73"/>
    </row>
    <row r="25" spans="1:2" ht="76.5" customHeight="1" x14ac:dyDescent="0.25">
      <c r="A25" s="349"/>
      <c r="B25" s="349"/>
    </row>
    <row r="26" spans="1:2" x14ac:dyDescent="0.25">
      <c r="A26" s="346" t="s">
        <v>18</v>
      </c>
      <c r="B26" s="346"/>
    </row>
    <row r="27" spans="1:2" x14ac:dyDescent="0.25">
      <c r="A27" s="346" t="s">
        <v>19</v>
      </c>
      <c r="B27" s="346"/>
    </row>
    <row r="28" spans="1:2" x14ac:dyDescent="0.25">
      <c r="A28" s="346" t="s">
        <v>20</v>
      </c>
      <c r="B28" s="346"/>
    </row>
    <row r="29" spans="1:2" x14ac:dyDescent="0.25">
      <c r="A29" s="347" t="s">
        <v>21</v>
      </c>
      <c r="B29" s="346"/>
    </row>
  </sheetData>
  <mergeCells count="17">
    <mergeCell ref="A6:B6"/>
    <mergeCell ref="A1:B1"/>
    <mergeCell ref="A2:B2"/>
    <mergeCell ref="A3:B3"/>
    <mergeCell ref="A4:B4"/>
    <mergeCell ref="A5:B5"/>
    <mergeCell ref="A29:B29"/>
    <mergeCell ref="A17:B17"/>
    <mergeCell ref="A18:B18"/>
    <mergeCell ref="A23:B23"/>
    <mergeCell ref="A25:B25"/>
    <mergeCell ref="A26:B26"/>
    <mergeCell ref="A12:B12"/>
    <mergeCell ref="A7:B10"/>
    <mergeCell ref="A11:B11"/>
    <mergeCell ref="A27:B27"/>
    <mergeCell ref="A28:B28"/>
  </mergeCells>
  <hyperlinks>
    <hyperlink ref="A29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7"/>
  <sheetViews>
    <sheetView view="pageBreakPreview" topLeftCell="A31" zoomScale="110" zoomScaleNormal="100" zoomScaleSheetLayoutView="110" zoomScalePageLayoutView="80" workbookViewId="0">
      <selection activeCell="A45" sqref="A45:A46"/>
    </sheetView>
  </sheetViews>
  <sheetFormatPr baseColWidth="10" defaultColWidth="10.83203125" defaultRowHeight="12.75" customHeight="1" x14ac:dyDescent="0.2"/>
  <cols>
    <col min="1" max="1" width="9" style="1" customWidth="1"/>
    <col min="2" max="2" width="71.83203125" style="1" customWidth="1"/>
    <col min="3" max="3" width="8" style="1" customWidth="1"/>
    <col min="4" max="4" width="9.1640625" style="1" customWidth="1"/>
    <col min="5" max="5" width="10.6640625" style="13" customWidth="1"/>
    <col min="6" max="6" width="16" style="13" customWidth="1"/>
    <col min="7" max="16384" width="10.83203125" style="1"/>
  </cols>
  <sheetData>
    <row r="1" spans="1:22" s="3" customFormat="1" ht="18" customHeight="1" x14ac:dyDescent="0.2">
      <c r="A1" s="352" t="s">
        <v>252</v>
      </c>
      <c r="B1" s="353"/>
      <c r="C1" s="154"/>
      <c r="D1" s="154"/>
      <c r="E1" s="154"/>
      <c r="F1" s="155">
        <v>45170</v>
      </c>
    </row>
    <row r="2" spans="1:22" s="4" customFormat="1" ht="54.75" customHeight="1" thickBot="1" x14ac:dyDescent="0.25">
      <c r="A2" s="358" t="s">
        <v>87</v>
      </c>
      <c r="B2" s="359"/>
      <c r="C2" s="359"/>
      <c r="D2" s="359"/>
      <c r="E2" s="359"/>
      <c r="F2" s="157" t="s">
        <v>16</v>
      </c>
    </row>
    <row r="3" spans="1:22" s="17" customFormat="1" ht="18" customHeight="1" thickBot="1" x14ac:dyDescent="0.25">
      <c r="A3" s="169" t="s">
        <v>50</v>
      </c>
      <c r="B3" s="171"/>
      <c r="C3" s="170"/>
      <c r="D3" s="170"/>
      <c r="E3" s="170"/>
      <c r="F3" s="172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s="7" customFormat="1" ht="15" customHeight="1" x14ac:dyDescent="0.2">
      <c r="A4" s="162"/>
      <c r="B4" s="312" t="s">
        <v>0</v>
      </c>
      <c r="C4" s="37" t="s">
        <v>1</v>
      </c>
      <c r="D4" s="38" t="s">
        <v>2</v>
      </c>
      <c r="E4" s="39" t="s">
        <v>3</v>
      </c>
      <c r="F4" s="174" t="s">
        <v>4</v>
      </c>
      <c r="G4" s="108"/>
    </row>
    <row r="5" spans="1:22" s="7" customFormat="1" ht="15" customHeight="1" x14ac:dyDescent="0.2">
      <c r="A5" s="360" t="s">
        <v>137</v>
      </c>
      <c r="B5" s="361"/>
      <c r="C5" s="113"/>
      <c r="D5" s="114"/>
      <c r="E5" s="115"/>
      <c r="F5" s="176"/>
      <c r="G5" s="108"/>
    </row>
    <row r="6" spans="1:22" s="7" customFormat="1" ht="15" customHeight="1" x14ac:dyDescent="0.2">
      <c r="A6" s="162" t="s">
        <v>53</v>
      </c>
      <c r="B6" s="177" t="s">
        <v>32</v>
      </c>
      <c r="C6" s="46" t="s">
        <v>11</v>
      </c>
      <c r="D6" s="47">
        <v>1</v>
      </c>
      <c r="E6" s="117"/>
      <c r="F6" s="178">
        <f>D6*E6</f>
        <v>0</v>
      </c>
      <c r="G6" s="6"/>
    </row>
    <row r="7" spans="1:22" s="7" customFormat="1" ht="15" customHeight="1" x14ac:dyDescent="0.2">
      <c r="A7" s="162" t="s">
        <v>54</v>
      </c>
      <c r="B7" s="177" t="s">
        <v>33</v>
      </c>
      <c r="C7" s="46" t="s">
        <v>11</v>
      </c>
      <c r="D7" s="47">
        <v>1</v>
      </c>
      <c r="E7" s="117"/>
      <c r="F7" s="178">
        <f>D7*E7</f>
        <v>0</v>
      </c>
      <c r="G7" s="6"/>
    </row>
    <row r="8" spans="1:22" s="7" customFormat="1" ht="15" customHeight="1" x14ac:dyDescent="0.2">
      <c r="A8" s="179" t="s">
        <v>88</v>
      </c>
      <c r="B8" s="313" t="s">
        <v>93</v>
      </c>
      <c r="C8" s="321" t="s">
        <v>233</v>
      </c>
      <c r="D8" s="63"/>
      <c r="E8" s="64"/>
      <c r="F8" s="314" t="s">
        <v>5</v>
      </c>
      <c r="G8" s="68"/>
    </row>
    <row r="9" spans="1:22" s="7" customFormat="1" ht="15" customHeight="1" x14ac:dyDescent="0.2">
      <c r="A9" s="179" t="s">
        <v>89</v>
      </c>
      <c r="B9" s="313" t="s">
        <v>293</v>
      </c>
      <c r="C9" s="62" t="s">
        <v>233</v>
      </c>
      <c r="D9" s="63"/>
      <c r="E9" s="64"/>
      <c r="F9" s="180"/>
      <c r="G9" s="68"/>
    </row>
    <row r="10" spans="1:22" s="7" customFormat="1" ht="15" customHeight="1" x14ac:dyDescent="0.2">
      <c r="A10" s="179" t="s">
        <v>90</v>
      </c>
      <c r="B10" s="313" t="s">
        <v>294</v>
      </c>
      <c r="C10" s="62" t="s">
        <v>233</v>
      </c>
      <c r="D10" s="63"/>
      <c r="E10" s="64"/>
      <c r="F10" s="180"/>
      <c r="G10" s="68"/>
    </row>
    <row r="11" spans="1:22" s="7" customFormat="1" ht="15" customHeight="1" x14ac:dyDescent="0.2">
      <c r="A11" s="179" t="s">
        <v>91</v>
      </c>
      <c r="B11" s="313" t="s">
        <v>94</v>
      </c>
      <c r="C11" s="62" t="s">
        <v>233</v>
      </c>
      <c r="D11" s="63"/>
      <c r="E11" s="64"/>
      <c r="F11" s="180"/>
      <c r="G11" s="68"/>
    </row>
    <row r="12" spans="1:22" s="7" customFormat="1" ht="15" customHeight="1" x14ac:dyDescent="0.2">
      <c r="A12" s="179" t="s">
        <v>92</v>
      </c>
      <c r="B12" s="313" t="s">
        <v>95</v>
      </c>
      <c r="C12" s="62" t="s">
        <v>233</v>
      </c>
      <c r="D12" s="63"/>
      <c r="E12" s="64"/>
      <c r="F12" s="180"/>
      <c r="G12" s="68"/>
    </row>
    <row r="13" spans="1:22" s="7" customFormat="1" ht="15" customHeight="1" x14ac:dyDescent="0.2">
      <c r="A13" s="162" t="s">
        <v>55</v>
      </c>
      <c r="B13" s="163" t="s">
        <v>220</v>
      </c>
      <c r="C13" s="62"/>
      <c r="D13" s="62"/>
      <c r="E13" s="164"/>
      <c r="F13" s="165"/>
      <c r="G13" s="68"/>
    </row>
    <row r="14" spans="1:22" s="7" customFormat="1" ht="15" customHeight="1" x14ac:dyDescent="0.2">
      <c r="A14" s="179" t="s">
        <v>265</v>
      </c>
      <c r="B14" s="315" t="s">
        <v>221</v>
      </c>
      <c r="C14" s="62"/>
      <c r="D14" s="62"/>
      <c r="E14" s="164"/>
      <c r="F14" s="165" t="s">
        <v>5</v>
      </c>
      <c r="G14" s="68"/>
    </row>
    <row r="15" spans="1:22" s="7" customFormat="1" ht="15" customHeight="1" x14ac:dyDescent="0.2">
      <c r="A15" s="179" t="s">
        <v>266</v>
      </c>
      <c r="B15" s="315" t="s">
        <v>222</v>
      </c>
      <c r="C15" s="62" t="s">
        <v>11</v>
      </c>
      <c r="D15" s="62">
        <v>1</v>
      </c>
      <c r="E15" s="164"/>
      <c r="F15" s="165">
        <f t="shared" ref="F15" si="0">(E15*D15)</f>
        <v>0</v>
      </c>
      <c r="G15" s="68"/>
    </row>
    <row r="16" spans="1:22" s="328" customFormat="1" ht="15" customHeight="1" x14ac:dyDescent="0.2">
      <c r="A16" s="322" t="s">
        <v>57</v>
      </c>
      <c r="B16" s="323" t="s">
        <v>27</v>
      </c>
      <c r="C16" s="321"/>
      <c r="D16" s="324"/>
      <c r="E16" s="325"/>
      <c r="F16" s="326"/>
      <c r="G16" s="327"/>
    </row>
    <row r="17" spans="1:14" s="334" customFormat="1" ht="12.75" customHeight="1" x14ac:dyDescent="0.2">
      <c r="A17" s="329" t="s">
        <v>267</v>
      </c>
      <c r="B17" s="323" t="s">
        <v>48</v>
      </c>
      <c r="C17" s="330"/>
      <c r="D17" s="331"/>
      <c r="E17" s="325"/>
      <c r="F17" s="326"/>
      <c r="G17" s="332"/>
      <c r="H17" s="333"/>
      <c r="I17" s="333"/>
      <c r="J17" s="333"/>
      <c r="K17" s="333"/>
      <c r="L17" s="333"/>
      <c r="M17" s="333"/>
      <c r="N17" s="333"/>
    </row>
    <row r="18" spans="1:14" s="334" customFormat="1" ht="12.75" customHeight="1" x14ac:dyDescent="0.2">
      <c r="A18" s="329" t="s">
        <v>269</v>
      </c>
      <c r="B18" s="335" t="s">
        <v>223</v>
      </c>
      <c r="C18" s="330" t="s">
        <v>9</v>
      </c>
      <c r="D18" s="331">
        <v>290</v>
      </c>
      <c r="E18" s="325"/>
      <c r="F18" s="326">
        <f t="shared" ref="F18:F21" si="1">(E18*D18)</f>
        <v>0</v>
      </c>
      <c r="G18" s="332"/>
      <c r="H18" s="333"/>
      <c r="I18" s="333"/>
      <c r="J18" s="333"/>
      <c r="K18" s="333"/>
      <c r="L18" s="333"/>
      <c r="M18" s="333"/>
      <c r="N18" s="333"/>
    </row>
    <row r="19" spans="1:14" s="334" customFormat="1" ht="12.75" customHeight="1" x14ac:dyDescent="0.2">
      <c r="A19" s="329" t="s">
        <v>268</v>
      </c>
      <c r="B19" s="335" t="s">
        <v>224</v>
      </c>
      <c r="C19" s="330" t="s">
        <v>12</v>
      </c>
      <c r="D19" s="331">
        <v>290</v>
      </c>
      <c r="E19" s="325"/>
      <c r="F19" s="326">
        <f t="shared" si="1"/>
        <v>0</v>
      </c>
      <c r="G19" s="332"/>
      <c r="H19" s="333"/>
      <c r="I19" s="333"/>
      <c r="J19" s="333"/>
      <c r="K19" s="333"/>
      <c r="L19" s="333"/>
      <c r="M19" s="333"/>
      <c r="N19" s="333"/>
    </row>
    <row r="20" spans="1:14" s="334" customFormat="1" ht="12.75" customHeight="1" x14ac:dyDescent="0.2">
      <c r="A20" s="329" t="s">
        <v>295</v>
      </c>
      <c r="B20" s="335" t="s">
        <v>296</v>
      </c>
      <c r="C20" s="330" t="s">
        <v>10</v>
      </c>
      <c r="D20" s="331"/>
      <c r="E20" s="325"/>
      <c r="F20" s="326">
        <f t="shared" si="1"/>
        <v>0</v>
      </c>
      <c r="G20" s="332"/>
      <c r="H20" s="333"/>
      <c r="I20" s="333"/>
      <c r="J20" s="333"/>
      <c r="K20" s="333"/>
      <c r="L20" s="333"/>
      <c r="M20" s="333"/>
      <c r="N20" s="333"/>
    </row>
    <row r="21" spans="1:14" s="334" customFormat="1" ht="12.75" customHeight="1" x14ac:dyDescent="0.2">
      <c r="A21" s="322" t="s">
        <v>58</v>
      </c>
      <c r="B21" s="323" t="s">
        <v>51</v>
      </c>
      <c r="C21" s="330" t="s">
        <v>9</v>
      </c>
      <c r="D21" s="331">
        <v>38</v>
      </c>
      <c r="E21" s="325"/>
      <c r="F21" s="326">
        <f t="shared" si="1"/>
        <v>0</v>
      </c>
      <c r="G21" s="332"/>
      <c r="H21" s="333"/>
      <c r="I21" s="333"/>
      <c r="J21" s="333"/>
      <c r="K21" s="333"/>
      <c r="L21" s="333"/>
      <c r="M21" s="333"/>
      <c r="N21" s="333"/>
    </row>
    <row r="22" spans="1:14" s="334" customFormat="1" ht="12.75" customHeight="1" x14ac:dyDescent="0.2">
      <c r="A22" s="322" t="s">
        <v>60</v>
      </c>
      <c r="B22" s="323" t="s">
        <v>52</v>
      </c>
      <c r="C22" s="330"/>
      <c r="D22" s="336"/>
      <c r="E22" s="325"/>
      <c r="F22" s="326"/>
      <c r="G22" s="332"/>
      <c r="H22" s="333"/>
      <c r="I22" s="333"/>
      <c r="J22" s="333"/>
      <c r="K22" s="333"/>
      <c r="L22" s="333"/>
      <c r="M22" s="333"/>
      <c r="N22" s="333"/>
    </row>
    <row r="23" spans="1:14" s="334" customFormat="1" ht="12.75" customHeight="1" x14ac:dyDescent="0.2">
      <c r="A23" s="329" t="s">
        <v>297</v>
      </c>
      <c r="B23" s="335" t="s">
        <v>106</v>
      </c>
      <c r="C23" s="330" t="s">
        <v>9</v>
      </c>
      <c r="D23" s="336">
        <v>370</v>
      </c>
      <c r="E23" s="325"/>
      <c r="F23" s="326">
        <f t="shared" ref="F23:F24" si="2">(E23*D23)</f>
        <v>0</v>
      </c>
      <c r="G23" s="332"/>
      <c r="H23" s="333"/>
      <c r="I23" s="333"/>
      <c r="J23" s="333"/>
      <c r="K23" s="333"/>
      <c r="L23" s="333"/>
      <c r="M23" s="333"/>
      <c r="N23" s="333"/>
    </row>
    <row r="24" spans="1:14" s="334" customFormat="1" ht="12.75" customHeight="1" x14ac:dyDescent="0.2">
      <c r="A24" s="329" t="s">
        <v>298</v>
      </c>
      <c r="B24" s="335" t="s">
        <v>107</v>
      </c>
      <c r="C24" s="330" t="s">
        <v>9</v>
      </c>
      <c r="D24" s="336">
        <v>370</v>
      </c>
      <c r="E24" s="325"/>
      <c r="F24" s="326">
        <f t="shared" si="2"/>
        <v>0</v>
      </c>
      <c r="G24" s="332"/>
      <c r="H24" s="333"/>
      <c r="I24" s="333"/>
      <c r="J24" s="333"/>
      <c r="K24" s="333"/>
      <c r="L24" s="333"/>
      <c r="M24" s="333"/>
      <c r="N24" s="333"/>
    </row>
    <row r="25" spans="1:14" s="334" customFormat="1" ht="12.75" customHeight="1" x14ac:dyDescent="0.2">
      <c r="A25" s="322" t="s">
        <v>61</v>
      </c>
      <c r="B25" s="328" t="s">
        <v>249</v>
      </c>
      <c r="C25" s="330"/>
      <c r="D25" s="336"/>
      <c r="E25" s="325"/>
      <c r="F25" s="326"/>
      <c r="G25" s="332"/>
      <c r="H25" s="333"/>
      <c r="I25" s="333"/>
      <c r="J25" s="333"/>
      <c r="K25" s="333"/>
      <c r="L25" s="333"/>
      <c r="M25" s="333"/>
      <c r="N25" s="333"/>
    </row>
    <row r="26" spans="1:14" s="334" customFormat="1" ht="12.75" customHeight="1" x14ac:dyDescent="0.2">
      <c r="A26" s="329" t="s">
        <v>299</v>
      </c>
      <c r="B26" s="335" t="s">
        <v>59</v>
      </c>
      <c r="C26" s="330" t="s">
        <v>1</v>
      </c>
      <c r="D26" s="331">
        <v>2</v>
      </c>
      <c r="E26" s="325"/>
      <c r="F26" s="326">
        <f t="shared" ref="F26:F27" si="3">(E26*D26)</f>
        <v>0</v>
      </c>
      <c r="G26" s="332"/>
      <c r="H26" s="333"/>
      <c r="I26" s="333"/>
      <c r="J26" s="333"/>
      <c r="K26" s="333"/>
      <c r="L26" s="333"/>
      <c r="M26" s="333"/>
      <c r="N26" s="333"/>
    </row>
    <row r="27" spans="1:14" s="334" customFormat="1" ht="12.75" customHeight="1" x14ac:dyDescent="0.2">
      <c r="A27" s="329" t="s">
        <v>300</v>
      </c>
      <c r="B27" s="335" t="s">
        <v>246</v>
      </c>
      <c r="C27" s="330" t="s">
        <v>1</v>
      </c>
      <c r="D27" s="336">
        <v>1</v>
      </c>
      <c r="E27" s="325"/>
      <c r="F27" s="326">
        <f t="shared" si="3"/>
        <v>0</v>
      </c>
      <c r="G27" s="332"/>
      <c r="H27" s="333"/>
      <c r="I27" s="333"/>
      <c r="J27" s="333"/>
      <c r="K27" s="333"/>
      <c r="L27" s="333"/>
      <c r="M27" s="333"/>
      <c r="N27" s="333"/>
    </row>
    <row r="28" spans="1:14" s="7" customFormat="1" ht="15" customHeight="1" x14ac:dyDescent="0.2">
      <c r="A28" s="162" t="s">
        <v>62</v>
      </c>
      <c r="B28" s="177" t="s">
        <v>56</v>
      </c>
      <c r="C28" s="46" t="s">
        <v>11</v>
      </c>
      <c r="D28" s="47">
        <v>1</v>
      </c>
      <c r="E28" s="48"/>
      <c r="F28" s="180">
        <f>D28*E28</f>
        <v>0</v>
      </c>
      <c r="G28" s="6"/>
    </row>
    <row r="29" spans="1:14" s="7" customFormat="1" ht="15" customHeight="1" x14ac:dyDescent="0.2">
      <c r="A29" s="162" t="s">
        <v>63</v>
      </c>
      <c r="B29" s="177" t="s">
        <v>96</v>
      </c>
      <c r="C29" s="46" t="s">
        <v>10</v>
      </c>
      <c r="D29" s="47"/>
      <c r="E29" s="48"/>
      <c r="F29" s="180">
        <f t="shared" ref="F29:F41" si="4">D29*E29</f>
        <v>0</v>
      </c>
      <c r="G29" s="6"/>
    </row>
    <row r="30" spans="1:14" s="7" customFormat="1" ht="15" customHeight="1" x14ac:dyDescent="0.2">
      <c r="A30" s="162" t="s">
        <v>64</v>
      </c>
      <c r="B30" s="177" t="s">
        <v>108</v>
      </c>
      <c r="C30" s="46" t="s">
        <v>1</v>
      </c>
      <c r="D30" s="47">
        <v>3</v>
      </c>
      <c r="E30" s="48"/>
      <c r="F30" s="180">
        <f t="shared" si="4"/>
        <v>0</v>
      </c>
      <c r="G30" s="6"/>
    </row>
    <row r="31" spans="1:14" s="7" customFormat="1" ht="15" customHeight="1" x14ac:dyDescent="0.2">
      <c r="A31" s="162" t="s">
        <v>65</v>
      </c>
      <c r="B31" s="177" t="s">
        <v>109</v>
      </c>
      <c r="C31" s="46" t="s">
        <v>12</v>
      </c>
      <c r="D31" s="47"/>
      <c r="E31" s="48"/>
      <c r="F31" s="180">
        <f t="shared" si="4"/>
        <v>0</v>
      </c>
      <c r="G31" s="6"/>
    </row>
    <row r="32" spans="1:14" s="7" customFormat="1" ht="15" customHeight="1" x14ac:dyDescent="0.2">
      <c r="A32" s="162" t="s">
        <v>66</v>
      </c>
      <c r="B32" s="177" t="s">
        <v>105</v>
      </c>
      <c r="C32" s="46" t="s">
        <v>1</v>
      </c>
      <c r="D32" s="47">
        <v>1</v>
      </c>
      <c r="E32" s="48"/>
      <c r="F32" s="180">
        <f t="shared" si="4"/>
        <v>0</v>
      </c>
      <c r="G32" s="6"/>
    </row>
    <row r="33" spans="1:7" s="7" customFormat="1" ht="15" customHeight="1" x14ac:dyDescent="0.2">
      <c r="A33" s="162" t="s">
        <v>67</v>
      </c>
      <c r="B33" s="177" t="s">
        <v>110</v>
      </c>
      <c r="C33" s="46" t="s">
        <v>11</v>
      </c>
      <c r="D33" s="47">
        <v>1</v>
      </c>
      <c r="E33" s="48"/>
      <c r="F33" s="180">
        <f t="shared" si="4"/>
        <v>0</v>
      </c>
      <c r="G33" s="68"/>
    </row>
    <row r="34" spans="1:7" s="7" customFormat="1" ht="15" customHeight="1" x14ac:dyDescent="0.2">
      <c r="A34" s="162" t="s">
        <v>69</v>
      </c>
      <c r="B34" s="177" t="s">
        <v>111</v>
      </c>
      <c r="C34" s="46" t="s">
        <v>11</v>
      </c>
      <c r="D34" s="47">
        <v>1</v>
      </c>
      <c r="E34" s="48"/>
      <c r="F34" s="180">
        <f t="shared" si="4"/>
        <v>0</v>
      </c>
      <c r="G34" s="6"/>
    </row>
    <row r="35" spans="1:7" s="7" customFormat="1" ht="15" customHeight="1" x14ac:dyDescent="0.2">
      <c r="A35" s="162" t="s">
        <v>70</v>
      </c>
      <c r="B35" s="177" t="s">
        <v>68</v>
      </c>
      <c r="C35" s="46" t="s">
        <v>13</v>
      </c>
      <c r="D35" s="47"/>
      <c r="E35" s="48"/>
      <c r="F35" s="180">
        <f t="shared" si="4"/>
        <v>0</v>
      </c>
      <c r="G35" s="68"/>
    </row>
    <row r="36" spans="1:7" s="7" customFormat="1" ht="15" customHeight="1" x14ac:dyDescent="0.2">
      <c r="A36" s="162" t="s">
        <v>72</v>
      </c>
      <c r="B36" s="177" t="s">
        <v>154</v>
      </c>
      <c r="C36" s="62" t="s">
        <v>13</v>
      </c>
      <c r="D36" s="63">
        <v>1</v>
      </c>
      <c r="E36" s="64"/>
      <c r="F36" s="180">
        <f t="shared" si="4"/>
        <v>0</v>
      </c>
      <c r="G36" s="68"/>
    </row>
    <row r="37" spans="1:7" s="7" customFormat="1" ht="15" customHeight="1" x14ac:dyDescent="0.2">
      <c r="A37" s="162" t="s">
        <v>73</v>
      </c>
      <c r="B37" s="177" t="s">
        <v>71</v>
      </c>
      <c r="C37" s="62" t="s">
        <v>10</v>
      </c>
      <c r="D37" s="63">
        <v>22</v>
      </c>
      <c r="E37" s="64"/>
      <c r="F37" s="180">
        <f t="shared" si="4"/>
        <v>0</v>
      </c>
      <c r="G37" s="6"/>
    </row>
    <row r="38" spans="1:7" s="7" customFormat="1" ht="15" customHeight="1" x14ac:dyDescent="0.2">
      <c r="A38" s="179" t="s">
        <v>301</v>
      </c>
      <c r="B38" s="189" t="s">
        <v>225</v>
      </c>
      <c r="C38" s="62" t="s">
        <v>227</v>
      </c>
      <c r="D38" s="63"/>
      <c r="E38" s="64"/>
      <c r="F38" s="180"/>
      <c r="G38" s="6"/>
    </row>
    <row r="39" spans="1:7" s="7" customFormat="1" ht="15" customHeight="1" x14ac:dyDescent="0.2">
      <c r="A39" s="179" t="s">
        <v>302</v>
      </c>
      <c r="B39" s="189" t="s">
        <v>226</v>
      </c>
      <c r="C39" s="62" t="s">
        <v>227</v>
      </c>
      <c r="D39" s="63"/>
      <c r="E39" s="64"/>
      <c r="F39" s="180"/>
      <c r="G39" s="6"/>
    </row>
    <row r="40" spans="1:7" s="7" customFormat="1" ht="15" customHeight="1" x14ac:dyDescent="0.2">
      <c r="A40" s="179" t="s">
        <v>303</v>
      </c>
      <c r="B40" s="189" t="s">
        <v>228</v>
      </c>
      <c r="C40" s="62" t="s">
        <v>227</v>
      </c>
      <c r="D40" s="63"/>
      <c r="E40" s="64"/>
      <c r="F40" s="180"/>
      <c r="G40" s="6"/>
    </row>
    <row r="41" spans="1:7" s="7" customFormat="1" ht="15" customHeight="1" x14ac:dyDescent="0.2">
      <c r="A41" s="162" t="s">
        <v>74</v>
      </c>
      <c r="B41" s="177" t="s">
        <v>158</v>
      </c>
      <c r="C41" s="46" t="s">
        <v>9</v>
      </c>
      <c r="D41" s="47"/>
      <c r="E41" s="48"/>
      <c r="F41" s="180">
        <f t="shared" si="4"/>
        <v>0</v>
      </c>
      <c r="G41" s="6"/>
    </row>
    <row r="42" spans="1:7" s="7" customFormat="1" ht="15" customHeight="1" x14ac:dyDescent="0.2">
      <c r="A42" s="162" t="s">
        <v>270</v>
      </c>
      <c r="B42" s="177" t="s">
        <v>112</v>
      </c>
      <c r="C42" s="46" t="s">
        <v>12</v>
      </c>
      <c r="D42" s="47"/>
      <c r="E42" s="48"/>
      <c r="F42" s="180">
        <f t="shared" ref="F42" si="5">(D42*E42)</f>
        <v>0</v>
      </c>
      <c r="G42" s="6"/>
    </row>
    <row r="43" spans="1:7" s="7" customFormat="1" ht="15" customHeight="1" x14ac:dyDescent="0.2">
      <c r="A43" s="162" t="s">
        <v>304</v>
      </c>
      <c r="B43" s="177" t="s">
        <v>113</v>
      </c>
      <c r="C43" s="46" t="s">
        <v>1</v>
      </c>
      <c r="D43" s="47"/>
      <c r="E43" s="48"/>
      <c r="F43" s="180" t="s">
        <v>5</v>
      </c>
      <c r="G43" s="6"/>
    </row>
    <row r="44" spans="1:7" s="7" customFormat="1" ht="15" customHeight="1" x14ac:dyDescent="0.2">
      <c r="A44" s="360" t="s">
        <v>138</v>
      </c>
      <c r="B44" s="361"/>
      <c r="C44" s="46"/>
      <c r="D44" s="47"/>
      <c r="E44" s="48"/>
      <c r="F44" s="180"/>
      <c r="G44" s="6"/>
    </row>
    <row r="45" spans="1:7" s="7" customFormat="1" ht="15" customHeight="1" x14ac:dyDescent="0.2">
      <c r="A45" s="162" t="s">
        <v>305</v>
      </c>
      <c r="B45" s="177" t="s">
        <v>114</v>
      </c>
      <c r="C45" s="46" t="s">
        <v>13</v>
      </c>
      <c r="D45" s="47">
        <v>4</v>
      </c>
      <c r="E45" s="48"/>
      <c r="F45" s="180">
        <f t="shared" ref="F45" si="6">(D45*E45)</f>
        <v>0</v>
      </c>
      <c r="G45" s="6"/>
    </row>
    <row r="46" spans="1:7" s="7" customFormat="1" ht="15" customHeight="1" thickBot="1" x14ac:dyDescent="0.25">
      <c r="A46" s="162" t="s">
        <v>306</v>
      </c>
      <c r="B46" s="177" t="s">
        <v>113</v>
      </c>
      <c r="C46" s="46" t="s">
        <v>1</v>
      </c>
      <c r="D46" s="47"/>
      <c r="E46" s="48"/>
      <c r="F46" s="180" t="s">
        <v>5</v>
      </c>
      <c r="G46" s="6"/>
    </row>
    <row r="47" spans="1:7" s="7" customFormat="1" ht="15" customHeight="1" x14ac:dyDescent="0.2">
      <c r="A47" s="362" t="s">
        <v>247</v>
      </c>
      <c r="B47" s="363"/>
      <c r="C47" s="363"/>
      <c r="D47" s="363"/>
      <c r="E47" s="363"/>
      <c r="F47" s="364"/>
      <c r="G47" s="6"/>
    </row>
    <row r="48" spans="1:7" s="23" customFormat="1" ht="15" customHeight="1" x14ac:dyDescent="0.2">
      <c r="A48" s="181"/>
      <c r="B48" s="1"/>
      <c r="C48" s="57"/>
      <c r="D48" s="57"/>
      <c r="E48" s="48"/>
      <c r="F48" s="182"/>
    </row>
    <row r="49" spans="1:6" ht="15" customHeight="1" x14ac:dyDescent="0.2">
      <c r="A49" s="183"/>
      <c r="B49" s="316" t="s">
        <v>14</v>
      </c>
      <c r="C49" s="317"/>
      <c r="D49" s="318"/>
      <c r="E49" s="58"/>
      <c r="F49" s="184">
        <f>SUM(F6:F46)</f>
        <v>0</v>
      </c>
    </row>
    <row r="50" spans="1:6" s="8" customFormat="1" ht="15" customHeight="1" thickBot="1" x14ac:dyDescent="0.25">
      <c r="A50" s="168"/>
      <c r="B50" s="185"/>
      <c r="C50" s="186"/>
      <c r="D50" s="164"/>
      <c r="E50" s="49"/>
      <c r="F50" s="187"/>
    </row>
    <row r="51" spans="1:6" s="4" customFormat="1" ht="15" customHeight="1" x14ac:dyDescent="0.2">
      <c r="A51" s="156"/>
      <c r="B51" s="24" t="s">
        <v>6</v>
      </c>
      <c r="C51" s="50"/>
      <c r="D51" s="51"/>
      <c r="E51" s="52"/>
      <c r="F51" s="28">
        <f>F49</f>
        <v>0</v>
      </c>
    </row>
    <row r="52" spans="1:6" s="8" customFormat="1" ht="15" customHeight="1" x14ac:dyDescent="0.2">
      <c r="A52" s="168"/>
      <c r="B52" s="29" t="s">
        <v>238</v>
      </c>
      <c r="C52" s="319"/>
      <c r="D52" s="307"/>
      <c r="E52" s="53"/>
      <c r="F52" s="30">
        <f>F51*0.1</f>
        <v>0</v>
      </c>
    </row>
    <row r="53" spans="1:6" ht="15" customHeight="1" thickBot="1" x14ac:dyDescent="0.25">
      <c r="A53" s="188"/>
      <c r="B53" s="31" t="s">
        <v>7</v>
      </c>
      <c r="C53" s="54"/>
      <c r="D53" s="55"/>
      <c r="E53" s="56"/>
      <c r="F53" s="35">
        <f>F51+F52</f>
        <v>0</v>
      </c>
    </row>
    <row r="54" spans="1:6" ht="12.75" customHeight="1" x14ac:dyDescent="0.2">
      <c r="A54" s="10"/>
      <c r="B54" s="354"/>
      <c r="C54" s="355"/>
      <c r="D54" s="355"/>
      <c r="E54" s="355"/>
      <c r="F54" s="14"/>
    </row>
    <row r="55" spans="1:6" ht="12.75" customHeight="1" x14ac:dyDescent="0.2">
      <c r="A55" s="11"/>
      <c r="B55" s="356"/>
      <c r="C55" s="357"/>
      <c r="D55" s="357"/>
      <c r="E55" s="357"/>
      <c r="F55" s="15"/>
    </row>
    <row r="59" spans="1:6" ht="2.25" customHeight="1" x14ac:dyDescent="0.2"/>
    <row r="60" spans="1:6" ht="11.25" hidden="1" customHeight="1" x14ac:dyDescent="0.2"/>
    <row r="61" spans="1:6" ht="12" hidden="1" customHeight="1" x14ac:dyDescent="0.2"/>
    <row r="62" spans="1:6" ht="12.75" hidden="1" customHeight="1" x14ac:dyDescent="0.2"/>
    <row r="63" spans="1:6" ht="12.75" hidden="1" customHeight="1" x14ac:dyDescent="0.2"/>
    <row r="64" spans="1:6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4" ht="2.25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</sheetData>
  <mergeCells count="7">
    <mergeCell ref="A1:B1"/>
    <mergeCell ref="B54:E54"/>
    <mergeCell ref="B55:E55"/>
    <mergeCell ref="A2:E2"/>
    <mergeCell ref="A5:B5"/>
    <mergeCell ref="A44:B44"/>
    <mergeCell ref="A47:F4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headerFooter>
    <oddFooter>&amp;L&amp;G&amp;CAtelier/19 Architecture
4 avenue des Australiens / 80200 PERONNE&amp;R&amp;A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21"/>
  <sheetViews>
    <sheetView view="pageBreakPreview" zoomScaleNormal="110" zoomScaleSheetLayoutView="100" zoomScalePageLayoutView="120" workbookViewId="0">
      <selection activeCell="B14" sqref="B14"/>
    </sheetView>
  </sheetViews>
  <sheetFormatPr baseColWidth="10" defaultColWidth="10.83203125" defaultRowHeight="12.75" customHeight="1" x14ac:dyDescent="0.2"/>
  <cols>
    <col min="1" max="1" width="9" style="1" customWidth="1"/>
    <col min="2" max="2" width="71.83203125" style="1" customWidth="1"/>
    <col min="3" max="3" width="5.5" style="1" customWidth="1"/>
    <col min="4" max="4" width="9.1640625" style="1" customWidth="1"/>
    <col min="5" max="5" width="10.6640625" style="13" customWidth="1"/>
    <col min="6" max="6" width="16" style="13" customWidth="1"/>
    <col min="7" max="7" width="0.6640625" style="1" customWidth="1"/>
    <col min="8" max="8" width="10.83203125" style="1"/>
    <col min="9" max="9" width="37.5" style="1" customWidth="1"/>
    <col min="10" max="16384" width="10.83203125" style="1"/>
  </cols>
  <sheetData>
    <row r="1" spans="1:23" ht="18" customHeight="1" thickBot="1" x14ac:dyDescent="0.25">
      <c r="E1" s="18"/>
      <c r="F1" s="18"/>
      <c r="G1" s="2"/>
    </row>
    <row r="2" spans="1:23" s="3" customFormat="1" ht="18" customHeight="1" x14ac:dyDescent="0.2">
      <c r="A2" s="352" t="s">
        <v>252</v>
      </c>
      <c r="B2" s="353"/>
      <c r="C2" s="154"/>
      <c r="D2" s="154"/>
      <c r="E2" s="154"/>
      <c r="F2" s="155">
        <v>45170</v>
      </c>
    </row>
    <row r="3" spans="1:23" s="4" customFormat="1" ht="54" customHeight="1" thickBot="1" x14ac:dyDescent="0.25">
      <c r="A3" s="358" t="s">
        <v>87</v>
      </c>
      <c r="B3" s="359"/>
      <c r="C3" s="359"/>
      <c r="D3" s="359"/>
      <c r="E3" s="359"/>
      <c r="F3" s="157" t="s">
        <v>16</v>
      </c>
    </row>
    <row r="4" spans="1:23" s="17" customFormat="1" ht="18" customHeight="1" thickBot="1" x14ac:dyDescent="0.25">
      <c r="A4" s="367" t="s">
        <v>254</v>
      </c>
      <c r="B4" s="368"/>
      <c r="C4" s="368"/>
      <c r="D4" s="368"/>
      <c r="E4" s="368"/>
      <c r="F4" s="369"/>
      <c r="G4" s="5"/>
      <c r="H4" s="5"/>
      <c r="I4" s="5"/>
      <c r="J4" s="366"/>
      <c r="K4" s="366"/>
      <c r="L4" s="5"/>
      <c r="M4" s="366"/>
      <c r="N4" s="366"/>
      <c r="O4" s="5"/>
      <c r="P4" s="5"/>
      <c r="Q4" s="5"/>
      <c r="R4" s="5"/>
      <c r="S4" s="5"/>
      <c r="T4" s="5"/>
      <c r="U4" s="5"/>
      <c r="V4" s="5"/>
      <c r="W4" s="5"/>
    </row>
    <row r="5" spans="1:23" ht="15" customHeight="1" x14ac:dyDescent="0.2">
      <c r="A5" s="160"/>
      <c r="B5" s="189"/>
      <c r="C5" s="46"/>
      <c r="D5" s="47"/>
      <c r="E5" s="48"/>
      <c r="F5" s="190"/>
      <c r="J5" s="365"/>
      <c r="K5" s="365"/>
      <c r="M5" s="365"/>
      <c r="N5" s="365"/>
    </row>
    <row r="6" spans="1:23" s="7" customFormat="1" ht="15" customHeight="1" x14ac:dyDescent="0.2">
      <c r="A6" s="162"/>
      <c r="B6" s="36" t="s">
        <v>0</v>
      </c>
      <c r="C6" s="37" t="s">
        <v>1</v>
      </c>
      <c r="D6" s="38" t="s">
        <v>2</v>
      </c>
      <c r="E6" s="39" t="s">
        <v>3</v>
      </c>
      <c r="F6" s="174" t="s">
        <v>4</v>
      </c>
    </row>
    <row r="7" spans="1:23" s="7" customFormat="1" ht="15" customHeight="1" x14ac:dyDescent="0.2">
      <c r="A7" s="162"/>
      <c r="B7" s="189"/>
      <c r="C7" s="46"/>
      <c r="D7" s="47"/>
      <c r="E7" s="48"/>
      <c r="F7" s="180"/>
    </row>
    <row r="8" spans="1:23" s="7" customFormat="1" ht="15" customHeight="1" x14ac:dyDescent="0.2">
      <c r="A8" s="162" t="s">
        <v>262</v>
      </c>
      <c r="B8" s="268" t="s">
        <v>156</v>
      </c>
      <c r="C8" s="269"/>
      <c r="D8" s="270"/>
      <c r="E8" s="271"/>
      <c r="F8" s="272"/>
    </row>
    <row r="9" spans="1:23" s="7" customFormat="1" ht="15" customHeight="1" x14ac:dyDescent="0.2">
      <c r="A9" s="191" t="s">
        <v>263</v>
      </c>
      <c r="B9" s="273" t="s">
        <v>190</v>
      </c>
      <c r="C9" s="269" t="s">
        <v>1</v>
      </c>
      <c r="D9" s="270">
        <v>9</v>
      </c>
      <c r="E9" s="271"/>
      <c r="F9" s="272">
        <f>D9*E9</f>
        <v>0</v>
      </c>
    </row>
    <row r="10" spans="1:23" s="7" customFormat="1" ht="15" customHeight="1" x14ac:dyDescent="0.2">
      <c r="A10" s="191" t="s">
        <v>264</v>
      </c>
      <c r="B10" s="273" t="s">
        <v>229</v>
      </c>
      <c r="C10" s="269" t="s">
        <v>1</v>
      </c>
      <c r="D10" s="270">
        <v>9</v>
      </c>
      <c r="E10" s="271"/>
      <c r="F10" s="272">
        <f>D10*E10</f>
        <v>0</v>
      </c>
    </row>
    <row r="11" spans="1:23" s="7" customFormat="1" ht="15" customHeight="1" x14ac:dyDescent="0.2">
      <c r="A11" s="191"/>
      <c r="B11" s="273" t="s">
        <v>244</v>
      </c>
      <c r="C11" s="269" t="s">
        <v>1</v>
      </c>
      <c r="D11" s="270">
        <v>8</v>
      </c>
      <c r="E11" s="271"/>
      <c r="F11" s="272"/>
    </row>
    <row r="12" spans="1:23" s="7" customFormat="1" ht="15" customHeight="1" thickBot="1" x14ac:dyDescent="0.25">
      <c r="A12" s="191"/>
      <c r="B12" s="273" t="s">
        <v>245</v>
      </c>
      <c r="C12" s="269" t="s">
        <v>1</v>
      </c>
      <c r="D12" s="270">
        <v>1</v>
      </c>
      <c r="E12" s="271"/>
      <c r="F12" s="272"/>
    </row>
    <row r="13" spans="1:23" ht="15" customHeight="1" x14ac:dyDescent="0.2">
      <c r="A13" s="362" t="s">
        <v>247</v>
      </c>
      <c r="B13" s="363"/>
      <c r="C13" s="363"/>
      <c r="D13" s="363"/>
      <c r="E13" s="363"/>
      <c r="F13" s="364"/>
    </row>
    <row r="14" spans="1:23" ht="15" customHeight="1" x14ac:dyDescent="0.2">
      <c r="A14" s="183"/>
      <c r="B14" s="185"/>
      <c r="C14" s="186"/>
      <c r="D14" s="164"/>
      <c r="E14" s="49"/>
      <c r="F14" s="192"/>
    </row>
    <row r="15" spans="1:23" ht="15" customHeight="1" thickBot="1" x14ac:dyDescent="0.25">
      <c r="A15" s="183"/>
      <c r="B15" s="185"/>
      <c r="C15" s="186"/>
      <c r="D15" s="164"/>
      <c r="E15" s="49"/>
      <c r="F15" s="192"/>
    </row>
    <row r="16" spans="1:23" ht="15" customHeight="1" x14ac:dyDescent="0.2">
      <c r="A16" s="183"/>
      <c r="B16" s="274" t="s">
        <v>240</v>
      </c>
      <c r="C16" s="275"/>
      <c r="D16" s="252"/>
      <c r="E16" s="276"/>
      <c r="F16" s="277">
        <f>SUM(F9:F12)</f>
        <v>0</v>
      </c>
    </row>
    <row r="17" spans="1:7" ht="15" customHeight="1" x14ac:dyDescent="0.2">
      <c r="A17" s="183"/>
      <c r="B17" s="278" t="s">
        <v>238</v>
      </c>
      <c r="C17" s="279"/>
      <c r="D17" s="244"/>
      <c r="E17" s="280"/>
      <c r="F17" s="245">
        <f>F16*0.1</f>
        <v>0</v>
      </c>
    </row>
    <row r="18" spans="1:7" ht="15" customHeight="1" thickBot="1" x14ac:dyDescent="0.25">
      <c r="A18" s="183"/>
      <c r="B18" s="281" t="s">
        <v>7</v>
      </c>
      <c r="C18" s="282"/>
      <c r="D18" s="255"/>
      <c r="E18" s="283"/>
      <c r="F18" s="256">
        <f>F16+F17</f>
        <v>0</v>
      </c>
    </row>
    <row r="19" spans="1:7" s="8" customFormat="1" ht="15" customHeight="1" x14ac:dyDescent="0.2">
      <c r="A19" s="183"/>
      <c r="B19" s="185"/>
      <c r="C19" s="186"/>
      <c r="D19" s="164"/>
      <c r="E19" s="49"/>
      <c r="F19" s="192"/>
    </row>
    <row r="20" spans="1:7" ht="12.75" customHeight="1" x14ac:dyDescent="0.2">
      <c r="B20" s="22"/>
      <c r="C20" s="22"/>
      <c r="E20" s="18"/>
      <c r="F20" s="18"/>
      <c r="G20" s="10"/>
    </row>
    <row r="21" spans="1:7" ht="12.75" customHeight="1" x14ac:dyDescent="0.2">
      <c r="A21" s="10"/>
      <c r="B21" s="354"/>
      <c r="C21" s="355"/>
      <c r="D21" s="355"/>
      <c r="E21" s="355"/>
      <c r="F21" s="14"/>
    </row>
  </sheetData>
  <mergeCells count="9">
    <mergeCell ref="A2:B2"/>
    <mergeCell ref="A3:E3"/>
    <mergeCell ref="B21:E21"/>
    <mergeCell ref="J5:K5"/>
    <mergeCell ref="M5:N5"/>
    <mergeCell ref="J4:K4"/>
    <mergeCell ref="M4:N4"/>
    <mergeCell ref="A4:F4"/>
    <mergeCell ref="A13:F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&amp;L&amp;G&amp;CAtelier/19 Architecture
4 avenue des Australiens / 80200 PERONNE&amp;R&amp;A</oddFooter>
  </headerFooter>
  <colBreaks count="1" manualBreakCount="1">
    <brk id="6" max="20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88ADA-B14A-4848-A64D-DA2806EFB63D}">
  <sheetPr>
    <pageSetUpPr fitToPage="1"/>
  </sheetPr>
  <dimension ref="A1:W29"/>
  <sheetViews>
    <sheetView view="pageBreakPreview" zoomScaleNormal="110" zoomScaleSheetLayoutView="100" zoomScalePageLayoutView="120" workbookViewId="0">
      <selection activeCell="F22" sqref="F22"/>
    </sheetView>
  </sheetViews>
  <sheetFormatPr baseColWidth="10" defaultColWidth="10.83203125" defaultRowHeight="12.75" customHeight="1" x14ac:dyDescent="0.2"/>
  <cols>
    <col min="1" max="1" width="9" style="1" customWidth="1"/>
    <col min="2" max="2" width="71.83203125" style="1" customWidth="1"/>
    <col min="3" max="3" width="5.5" style="1" customWidth="1"/>
    <col min="4" max="4" width="9.1640625" style="1" customWidth="1"/>
    <col min="5" max="5" width="10.6640625" style="13" customWidth="1"/>
    <col min="6" max="6" width="16" style="13" customWidth="1"/>
    <col min="7" max="7" width="0.6640625" style="1" customWidth="1"/>
    <col min="8" max="8" width="10.83203125" style="1"/>
    <col min="9" max="9" width="37.5" style="1" customWidth="1"/>
    <col min="10" max="16384" width="10.83203125" style="1"/>
  </cols>
  <sheetData>
    <row r="1" spans="1:23" ht="18" customHeight="1" thickBot="1" x14ac:dyDescent="0.25">
      <c r="E1" s="18"/>
      <c r="F1" s="18"/>
      <c r="G1" s="2"/>
    </row>
    <row r="2" spans="1:23" s="3" customFormat="1" ht="18" customHeight="1" x14ac:dyDescent="0.2">
      <c r="A2" s="352" t="s">
        <v>252</v>
      </c>
      <c r="B2" s="353"/>
      <c r="C2" s="154"/>
      <c r="D2" s="154"/>
      <c r="E2" s="154"/>
      <c r="F2" s="155">
        <v>45170</v>
      </c>
    </row>
    <row r="3" spans="1:23" s="4" customFormat="1" ht="54" customHeight="1" thickBot="1" x14ac:dyDescent="0.25">
      <c r="A3" s="358" t="s">
        <v>87</v>
      </c>
      <c r="B3" s="359"/>
      <c r="C3" s="359"/>
      <c r="D3" s="359"/>
      <c r="E3" s="359"/>
      <c r="F3" s="157" t="s">
        <v>16</v>
      </c>
    </row>
    <row r="4" spans="1:23" s="17" customFormat="1" ht="18" customHeight="1" thickBot="1" x14ac:dyDescent="0.25">
      <c r="A4" s="367" t="s">
        <v>255</v>
      </c>
      <c r="B4" s="368"/>
      <c r="C4" s="368"/>
      <c r="D4" s="368"/>
      <c r="E4" s="368"/>
      <c r="F4" s="369"/>
      <c r="G4" s="5"/>
      <c r="H4" s="5"/>
      <c r="I4" s="5"/>
      <c r="J4" s="366"/>
      <c r="K4" s="366"/>
      <c r="L4" s="5"/>
      <c r="M4" s="366"/>
      <c r="N4" s="366"/>
      <c r="O4" s="5"/>
      <c r="P4" s="5"/>
      <c r="Q4" s="5"/>
      <c r="R4" s="5"/>
      <c r="S4" s="5"/>
      <c r="T4" s="5"/>
      <c r="U4" s="5"/>
      <c r="V4" s="5"/>
      <c r="W4" s="5"/>
    </row>
    <row r="5" spans="1:23" ht="15" customHeight="1" x14ac:dyDescent="0.2">
      <c r="A5" s="160"/>
      <c r="B5" s="189"/>
      <c r="C5" s="46"/>
      <c r="D5" s="47"/>
      <c r="E5" s="48"/>
      <c r="F5" s="190"/>
      <c r="J5" s="365"/>
      <c r="K5" s="365"/>
      <c r="M5" s="365"/>
      <c r="N5" s="365"/>
    </row>
    <row r="6" spans="1:23" s="7" customFormat="1" ht="15" customHeight="1" x14ac:dyDescent="0.2">
      <c r="A6" s="162"/>
      <c r="B6" s="36" t="s">
        <v>0</v>
      </c>
      <c r="C6" s="37" t="s">
        <v>1</v>
      </c>
      <c r="D6" s="38" t="s">
        <v>2</v>
      </c>
      <c r="E6" s="39" t="s">
        <v>3</v>
      </c>
      <c r="F6" s="174" t="s">
        <v>4</v>
      </c>
    </row>
    <row r="7" spans="1:23" s="7" customFormat="1" ht="15" customHeight="1" x14ac:dyDescent="0.2">
      <c r="A7" s="162"/>
      <c r="B7" s="189"/>
      <c r="C7" s="46"/>
      <c r="D7" s="47"/>
      <c r="E7" s="48"/>
      <c r="F7" s="180"/>
    </row>
    <row r="8" spans="1:23" s="7" customFormat="1" ht="15" customHeight="1" x14ac:dyDescent="0.2">
      <c r="A8" s="162" t="s">
        <v>256</v>
      </c>
      <c r="B8" s="177" t="s">
        <v>115</v>
      </c>
      <c r="C8" s="46" t="s">
        <v>1</v>
      </c>
      <c r="D8" s="47">
        <v>1</v>
      </c>
      <c r="E8" s="117"/>
      <c r="F8" s="178">
        <f t="shared" ref="F8:F9" si="0">D8*E8</f>
        <v>0</v>
      </c>
    </row>
    <row r="9" spans="1:23" s="7" customFormat="1" ht="15" customHeight="1" x14ac:dyDescent="0.2">
      <c r="A9" s="162" t="s">
        <v>257</v>
      </c>
      <c r="B9" s="268" t="s">
        <v>75</v>
      </c>
      <c r="C9" s="269" t="s">
        <v>13</v>
      </c>
      <c r="D9" s="270">
        <v>1</v>
      </c>
      <c r="E9" s="271"/>
      <c r="F9" s="272">
        <f t="shared" si="0"/>
        <v>0</v>
      </c>
    </row>
    <row r="10" spans="1:23" s="7" customFormat="1" ht="15" customHeight="1" x14ac:dyDescent="0.2">
      <c r="A10" s="162" t="s">
        <v>261</v>
      </c>
      <c r="B10" s="268" t="s">
        <v>230</v>
      </c>
      <c r="C10" s="269" t="s">
        <v>1</v>
      </c>
      <c r="D10" s="270">
        <v>1</v>
      </c>
      <c r="E10" s="271"/>
      <c r="F10" s="272">
        <f>D10*E10</f>
        <v>0</v>
      </c>
    </row>
    <row r="11" spans="1:23" s="7" customFormat="1" ht="15" customHeight="1" x14ac:dyDescent="0.2">
      <c r="A11" s="162" t="s">
        <v>258</v>
      </c>
      <c r="B11" s="268" t="s">
        <v>219</v>
      </c>
      <c r="C11" s="269" t="s">
        <v>1</v>
      </c>
      <c r="D11" s="270">
        <v>8</v>
      </c>
      <c r="E11" s="271"/>
      <c r="F11" s="272">
        <f t="shared" ref="F11" si="1">D11*E11</f>
        <v>0</v>
      </c>
    </row>
    <row r="12" spans="1:23" s="7" customFormat="1" ht="15" customHeight="1" x14ac:dyDescent="0.2">
      <c r="A12" s="162" t="s">
        <v>259</v>
      </c>
      <c r="B12" s="268" t="s">
        <v>76</v>
      </c>
      <c r="C12" s="269" t="s">
        <v>1</v>
      </c>
      <c r="D12" s="270">
        <v>1</v>
      </c>
      <c r="E12" s="271"/>
      <c r="F12" s="272">
        <f>D12*E12</f>
        <v>0</v>
      </c>
    </row>
    <row r="13" spans="1:23" s="7" customFormat="1" ht="15" customHeight="1" x14ac:dyDescent="0.2">
      <c r="A13" s="162"/>
      <c r="B13" s="268"/>
      <c r="C13" s="269"/>
      <c r="D13" s="270"/>
      <c r="E13" s="271"/>
      <c r="F13" s="272"/>
    </row>
    <row r="14" spans="1:23" s="7" customFormat="1" ht="15" customHeight="1" thickBot="1" x14ac:dyDescent="0.25">
      <c r="A14" s="162" t="s">
        <v>260</v>
      </c>
      <c r="B14" s="268" t="s">
        <v>231</v>
      </c>
      <c r="C14" s="269" t="s">
        <v>1</v>
      </c>
      <c r="D14" s="270">
        <v>1</v>
      </c>
      <c r="E14" s="271"/>
      <c r="F14" s="272">
        <f>D14*E14</f>
        <v>0</v>
      </c>
    </row>
    <row r="15" spans="1:23" ht="15" customHeight="1" x14ac:dyDescent="0.2">
      <c r="A15" s="362" t="s">
        <v>247</v>
      </c>
      <c r="B15" s="363"/>
      <c r="C15" s="363"/>
      <c r="D15" s="363"/>
      <c r="E15" s="363"/>
      <c r="F15" s="364"/>
    </row>
    <row r="16" spans="1:23" ht="15" customHeight="1" thickBot="1" x14ac:dyDescent="0.25">
      <c r="A16" s="183"/>
      <c r="B16" s="185"/>
      <c r="C16" s="186"/>
      <c r="D16" s="164"/>
      <c r="E16" s="49"/>
      <c r="F16" s="192"/>
    </row>
    <row r="17" spans="1:7" ht="15" customHeight="1" x14ac:dyDescent="0.2">
      <c r="A17" s="183"/>
      <c r="B17" s="24" t="s">
        <v>239</v>
      </c>
      <c r="C17" s="25"/>
      <c r="D17" s="26"/>
      <c r="E17" s="27"/>
      <c r="F17" s="28">
        <f>SUM(F8)</f>
        <v>0</v>
      </c>
    </row>
    <row r="18" spans="1:7" ht="15" customHeight="1" x14ac:dyDescent="0.2">
      <c r="A18" s="183"/>
      <c r="B18" s="29" t="s">
        <v>15</v>
      </c>
      <c r="C18" s="193"/>
      <c r="D18" s="167"/>
      <c r="E18" s="21"/>
      <c r="F18" s="30">
        <f>F17*0.2</f>
        <v>0</v>
      </c>
    </row>
    <row r="19" spans="1:7" ht="15" customHeight="1" thickBot="1" x14ac:dyDescent="0.25">
      <c r="A19" s="183"/>
      <c r="B19" s="31" t="s">
        <v>7</v>
      </c>
      <c r="C19" s="32"/>
      <c r="D19" s="33"/>
      <c r="E19" s="34"/>
      <c r="F19" s="35">
        <f>F17+F18</f>
        <v>0</v>
      </c>
    </row>
    <row r="20" spans="1:7" ht="15" customHeight="1" thickBot="1" x14ac:dyDescent="0.25">
      <c r="A20" s="183"/>
      <c r="B20" s="185"/>
      <c r="C20" s="186"/>
      <c r="D20" s="164"/>
      <c r="E20" s="49"/>
      <c r="F20" s="192"/>
    </row>
    <row r="21" spans="1:7" ht="15" customHeight="1" x14ac:dyDescent="0.2">
      <c r="A21" s="183"/>
      <c r="B21" s="274" t="s">
        <v>240</v>
      </c>
      <c r="C21" s="275"/>
      <c r="D21" s="252"/>
      <c r="E21" s="276"/>
      <c r="F21" s="277">
        <f>SUM(F9:F14)</f>
        <v>0</v>
      </c>
    </row>
    <row r="22" spans="1:7" ht="15" customHeight="1" x14ac:dyDescent="0.2">
      <c r="A22" s="183"/>
      <c r="B22" s="278" t="s">
        <v>238</v>
      </c>
      <c r="C22" s="279"/>
      <c r="D22" s="244"/>
      <c r="E22" s="280"/>
      <c r="F22" s="245">
        <f>F21*0.1</f>
        <v>0</v>
      </c>
    </row>
    <row r="23" spans="1:7" ht="15" customHeight="1" thickBot="1" x14ac:dyDescent="0.25">
      <c r="A23" s="183"/>
      <c r="B23" s="281" t="s">
        <v>7</v>
      </c>
      <c r="C23" s="282"/>
      <c r="D23" s="255"/>
      <c r="E23" s="283"/>
      <c r="F23" s="256">
        <f>F21+F22</f>
        <v>0</v>
      </c>
    </row>
    <row r="24" spans="1:7" s="8" customFormat="1" ht="15" customHeight="1" thickBot="1" x14ac:dyDescent="0.25">
      <c r="A24" s="183"/>
      <c r="B24" s="185"/>
      <c r="C24" s="186"/>
      <c r="D24" s="164"/>
      <c r="E24" s="49"/>
      <c r="F24" s="192"/>
    </row>
    <row r="25" spans="1:7" s="4" customFormat="1" ht="15" customHeight="1" x14ac:dyDescent="0.2">
      <c r="A25" s="168"/>
      <c r="B25" s="24" t="s">
        <v>6</v>
      </c>
      <c r="C25" s="25"/>
      <c r="D25" s="26"/>
      <c r="E25" s="27"/>
      <c r="F25" s="28">
        <f>F17+F21</f>
        <v>0</v>
      </c>
    </row>
    <row r="26" spans="1:7" s="8" customFormat="1" ht="15" customHeight="1" x14ac:dyDescent="0.2">
      <c r="A26" s="156"/>
      <c r="B26" s="260" t="s">
        <v>236</v>
      </c>
      <c r="C26" s="193"/>
      <c r="D26" s="167"/>
      <c r="E26" s="21"/>
      <c r="F26" s="30">
        <f>F18+F22</f>
        <v>0</v>
      </c>
    </row>
    <row r="27" spans="1:7" ht="15" customHeight="1" thickBot="1" x14ac:dyDescent="0.25">
      <c r="A27" s="44"/>
      <c r="B27" s="31" t="s">
        <v>7</v>
      </c>
      <c r="C27" s="32"/>
      <c r="D27" s="33"/>
      <c r="E27" s="34"/>
      <c r="F27" s="35">
        <f>F19+F23</f>
        <v>0</v>
      </c>
    </row>
    <row r="28" spans="1:7" ht="12.75" customHeight="1" x14ac:dyDescent="0.2">
      <c r="B28" s="22"/>
      <c r="C28" s="22"/>
      <c r="E28" s="18"/>
      <c r="F28" s="18"/>
      <c r="G28" s="10"/>
    </row>
    <row r="29" spans="1:7" ht="12.75" customHeight="1" x14ac:dyDescent="0.2">
      <c r="A29" s="10"/>
      <c r="B29" s="354"/>
      <c r="C29" s="355"/>
      <c r="D29" s="355"/>
      <c r="E29" s="355"/>
      <c r="F29" s="14"/>
    </row>
  </sheetData>
  <mergeCells count="9">
    <mergeCell ref="B29:E29"/>
    <mergeCell ref="A2:B2"/>
    <mergeCell ref="A3:E3"/>
    <mergeCell ref="A4:F4"/>
    <mergeCell ref="J4:K4"/>
    <mergeCell ref="M4:N4"/>
    <mergeCell ref="J5:K5"/>
    <mergeCell ref="M5:N5"/>
    <mergeCell ref="A15:F15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&amp;L&amp;G&amp;CAtelier/19 Architecture
4 avenue des Australiens / 80200 PERONNE&amp;R&amp;A</oddFooter>
  </headerFooter>
  <colBreaks count="1" manualBreakCount="1">
    <brk id="6" max="20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5F5F-B7F3-4908-AF96-8FB5E6425329}">
  <sheetPr>
    <pageSetUpPr fitToPage="1"/>
  </sheetPr>
  <dimension ref="A1:J45"/>
  <sheetViews>
    <sheetView view="pageBreakPreview" topLeftCell="A16" zoomScaleNormal="100" zoomScaleSheetLayoutView="100" workbookViewId="0">
      <selection activeCell="B23" sqref="B23"/>
    </sheetView>
  </sheetViews>
  <sheetFormatPr baseColWidth="10" defaultColWidth="10.83203125" defaultRowHeight="12.75" customHeight="1" x14ac:dyDescent="0.2"/>
  <cols>
    <col min="1" max="1" width="9" style="1" customWidth="1"/>
    <col min="2" max="2" width="71.83203125" style="1" customWidth="1"/>
    <col min="3" max="3" width="5.5" style="1" customWidth="1"/>
    <col min="4" max="4" width="9.1640625" style="1" customWidth="1"/>
    <col min="5" max="5" width="10.6640625" style="1" customWidth="1"/>
    <col min="6" max="6" width="16" style="13" customWidth="1"/>
    <col min="7" max="7" width="6" style="1" customWidth="1"/>
    <col min="8" max="8" width="3.83203125" style="1" customWidth="1"/>
    <col min="9" max="9" width="4.5" style="1" customWidth="1"/>
    <col min="10" max="10" width="11.83203125" style="1" bestFit="1" customWidth="1"/>
    <col min="11" max="16384" width="10.83203125" style="1"/>
  </cols>
  <sheetData>
    <row r="1" spans="1:10" s="3" customFormat="1" ht="30" customHeight="1" x14ac:dyDescent="0.2">
      <c r="A1" s="352" t="s">
        <v>252</v>
      </c>
      <c r="B1" s="353"/>
      <c r="C1" s="154"/>
      <c r="D1" s="154"/>
      <c r="E1" s="154"/>
      <c r="F1" s="155">
        <v>45170</v>
      </c>
    </row>
    <row r="2" spans="1:10" s="4" customFormat="1" ht="60" customHeight="1" thickBot="1" x14ac:dyDescent="0.25">
      <c r="A2" s="358" t="s">
        <v>87</v>
      </c>
      <c r="B2" s="359"/>
      <c r="C2" s="359"/>
      <c r="D2" s="359"/>
      <c r="E2" s="359"/>
      <c r="F2" s="157" t="s">
        <v>16</v>
      </c>
    </row>
    <row r="3" spans="1:10" s="5" customFormat="1" ht="19.899999999999999" customHeight="1" thickBot="1" x14ac:dyDescent="0.25">
      <c r="A3" s="367" t="s">
        <v>77</v>
      </c>
      <c r="B3" s="370"/>
      <c r="C3" s="370"/>
      <c r="D3" s="370"/>
      <c r="E3" s="370"/>
      <c r="F3" s="371"/>
    </row>
    <row r="4" spans="1:10" ht="8.4499999999999993" customHeight="1" x14ac:dyDescent="0.2">
      <c r="A4" s="160"/>
      <c r="E4" s="6"/>
      <c r="F4" s="173"/>
    </row>
    <row r="5" spans="1:10" s="7" customFormat="1" ht="18" customHeight="1" x14ac:dyDescent="0.2">
      <c r="A5" s="175"/>
      <c r="B5" s="116" t="s">
        <v>0</v>
      </c>
      <c r="C5" s="66" t="s">
        <v>1</v>
      </c>
      <c r="D5" s="66" t="s">
        <v>2</v>
      </c>
      <c r="E5" s="67" t="s">
        <v>3</v>
      </c>
      <c r="F5" s="199" t="s">
        <v>4</v>
      </c>
      <c r="G5" s="372"/>
      <c r="H5" s="372"/>
      <c r="I5" s="372"/>
      <c r="J5" s="372"/>
    </row>
    <row r="6" spans="1:10" s="7" customFormat="1" ht="18" customHeight="1" x14ac:dyDescent="0.2">
      <c r="A6" s="162" t="s">
        <v>34</v>
      </c>
      <c r="B6" s="246" t="s">
        <v>155</v>
      </c>
      <c r="C6" s="247" t="s">
        <v>1</v>
      </c>
      <c r="D6" s="248">
        <v>3</v>
      </c>
      <c r="E6" s="304"/>
      <c r="F6" s="249">
        <f>E6*D6</f>
        <v>0</v>
      </c>
      <c r="G6" s="108"/>
      <c r="H6" s="108"/>
      <c r="I6" s="108"/>
      <c r="J6" s="108"/>
    </row>
    <row r="7" spans="1:10" s="7" customFormat="1" ht="18" customHeight="1" x14ac:dyDescent="0.2">
      <c r="A7" s="162"/>
      <c r="B7" s="246" t="s">
        <v>248</v>
      </c>
      <c r="C7" s="247" t="s">
        <v>1</v>
      </c>
      <c r="D7" s="248">
        <v>3</v>
      </c>
      <c r="E7" s="304"/>
      <c r="F7" s="249">
        <f>E7*D7</f>
        <v>0</v>
      </c>
      <c r="G7" s="108"/>
      <c r="H7" s="108"/>
      <c r="I7" s="108"/>
      <c r="J7" s="108"/>
    </row>
    <row r="8" spans="1:10" ht="24.75" customHeight="1" x14ac:dyDescent="0.2">
      <c r="A8" s="162" t="s">
        <v>35</v>
      </c>
      <c r="B8" s="246" t="s">
        <v>78</v>
      </c>
      <c r="C8" s="247" t="s">
        <v>1</v>
      </c>
      <c r="D8" s="248">
        <v>3</v>
      </c>
      <c r="E8" s="304"/>
      <c r="F8" s="249">
        <f>E8*D8</f>
        <v>0</v>
      </c>
      <c r="I8" s="16"/>
    </row>
    <row r="9" spans="1:10" ht="21.6" customHeight="1" x14ac:dyDescent="0.2">
      <c r="A9" s="162" t="s">
        <v>36</v>
      </c>
      <c r="B9" s="246" t="s">
        <v>79</v>
      </c>
      <c r="C9" s="247" t="s">
        <v>1</v>
      </c>
      <c r="D9" s="248">
        <v>3</v>
      </c>
      <c r="E9" s="304"/>
      <c r="F9" s="249">
        <f t="shared" ref="F9:F10" si="0">E9*D9</f>
        <v>0</v>
      </c>
      <c r="I9" s="16"/>
    </row>
    <row r="10" spans="1:10" ht="15" customHeight="1" x14ac:dyDescent="0.2">
      <c r="A10" s="162" t="s">
        <v>37</v>
      </c>
      <c r="B10" s="246" t="s">
        <v>80</v>
      </c>
      <c r="C10" s="247" t="s">
        <v>1</v>
      </c>
      <c r="D10" s="248">
        <v>3</v>
      </c>
      <c r="E10" s="304"/>
      <c r="F10" s="249">
        <f t="shared" si="0"/>
        <v>0</v>
      </c>
      <c r="I10" s="16"/>
    </row>
    <row r="11" spans="1:10" s="16" customFormat="1" ht="15" customHeight="1" x14ac:dyDescent="0.2">
      <c r="A11" s="162" t="s">
        <v>130</v>
      </c>
      <c r="B11" s="110" t="s">
        <v>116</v>
      </c>
      <c r="C11" s="60"/>
      <c r="D11" s="61"/>
      <c r="E11" s="59"/>
      <c r="F11" s="196"/>
    </row>
    <row r="12" spans="1:10" s="16" customFormat="1" ht="15" customHeight="1" x14ac:dyDescent="0.2">
      <c r="A12" s="191" t="s">
        <v>129</v>
      </c>
      <c r="B12" s="45" t="s">
        <v>117</v>
      </c>
      <c r="C12" s="60"/>
      <c r="D12" s="61"/>
      <c r="E12" s="59"/>
      <c r="F12" s="196"/>
    </row>
    <row r="13" spans="1:10" s="16" customFormat="1" ht="15" customHeight="1" x14ac:dyDescent="0.2">
      <c r="A13" s="191" t="s">
        <v>128</v>
      </c>
      <c r="B13" s="45" t="s">
        <v>118</v>
      </c>
      <c r="C13" s="60"/>
      <c r="D13" s="61"/>
      <c r="E13" s="59"/>
      <c r="F13" s="196"/>
    </row>
    <row r="14" spans="1:10" s="16" customFormat="1" ht="15" customHeight="1" x14ac:dyDescent="0.2">
      <c r="A14" s="191"/>
      <c r="B14" s="45" t="s">
        <v>157</v>
      </c>
      <c r="C14" s="60" t="s">
        <v>1</v>
      </c>
      <c r="D14" s="61">
        <v>1</v>
      </c>
      <c r="E14" s="59"/>
      <c r="F14" s="195">
        <f t="shared" ref="F14:F18" si="1">E14*D14</f>
        <v>0</v>
      </c>
    </row>
    <row r="15" spans="1:10" s="16" customFormat="1" ht="15" customHeight="1" x14ac:dyDescent="0.2">
      <c r="A15" s="191"/>
      <c r="B15" s="45" t="s">
        <v>134</v>
      </c>
      <c r="C15" s="60" t="s">
        <v>1</v>
      </c>
      <c r="D15" s="61">
        <v>1</v>
      </c>
      <c r="E15" s="59"/>
      <c r="F15" s="195">
        <f t="shared" si="1"/>
        <v>0</v>
      </c>
    </row>
    <row r="16" spans="1:10" s="16" customFormat="1" ht="15" customHeight="1" x14ac:dyDescent="0.2">
      <c r="A16" s="191"/>
      <c r="B16" s="45" t="s">
        <v>135</v>
      </c>
      <c r="C16" s="60" t="s">
        <v>1</v>
      </c>
      <c r="D16" s="61">
        <v>1</v>
      </c>
      <c r="E16" s="59"/>
      <c r="F16" s="195">
        <f t="shared" si="1"/>
        <v>0</v>
      </c>
    </row>
    <row r="17" spans="1:6" s="16" customFormat="1" ht="15" customHeight="1" x14ac:dyDescent="0.2">
      <c r="A17" s="191"/>
      <c r="B17" s="45" t="s">
        <v>132</v>
      </c>
      <c r="C17" s="60" t="s">
        <v>1</v>
      </c>
      <c r="D17" s="61">
        <v>1</v>
      </c>
      <c r="E17" s="59"/>
      <c r="F17" s="195">
        <f t="shared" si="1"/>
        <v>0</v>
      </c>
    </row>
    <row r="18" spans="1:6" s="16" customFormat="1" ht="15" customHeight="1" x14ac:dyDescent="0.2">
      <c r="A18" s="191"/>
      <c r="B18" s="45" t="s">
        <v>136</v>
      </c>
      <c r="C18" s="60" t="s">
        <v>1</v>
      </c>
      <c r="D18" s="61">
        <v>1</v>
      </c>
      <c r="E18" s="59"/>
      <c r="F18" s="195">
        <f t="shared" si="1"/>
        <v>0</v>
      </c>
    </row>
    <row r="19" spans="1:6" s="109" customFormat="1" ht="15" customHeight="1" x14ac:dyDescent="0.2">
      <c r="A19" s="191" t="s">
        <v>127</v>
      </c>
      <c r="B19" s="45" t="s">
        <v>119</v>
      </c>
      <c r="C19" s="60"/>
      <c r="D19" s="111"/>
      <c r="E19" s="305"/>
      <c r="F19" s="197"/>
    </row>
    <row r="20" spans="1:6" s="109" customFormat="1" ht="15" customHeight="1" x14ac:dyDescent="0.2">
      <c r="A20" s="191"/>
      <c r="B20" s="45" t="s">
        <v>133</v>
      </c>
      <c r="C20" s="60" t="s">
        <v>1</v>
      </c>
      <c r="D20" s="61">
        <v>3</v>
      </c>
      <c r="E20" s="59"/>
      <c r="F20" s="195">
        <f>E20*D20</f>
        <v>0</v>
      </c>
    </row>
    <row r="21" spans="1:6" s="109" customFormat="1" ht="15" customHeight="1" x14ac:dyDescent="0.2">
      <c r="A21" s="191" t="s">
        <v>126</v>
      </c>
      <c r="B21" s="45" t="s">
        <v>120</v>
      </c>
      <c r="C21" s="60"/>
      <c r="D21" s="111"/>
      <c r="E21" s="305"/>
      <c r="F21" s="197"/>
    </row>
    <row r="22" spans="1:6" s="109" customFormat="1" ht="15" customHeight="1" x14ac:dyDescent="0.2">
      <c r="A22" s="191"/>
      <c r="B22" s="45" t="s">
        <v>120</v>
      </c>
      <c r="C22" s="60" t="s">
        <v>9</v>
      </c>
      <c r="D22" s="61">
        <v>4</v>
      </c>
      <c r="E22" s="59"/>
      <c r="F22" s="195">
        <f>E22*D22</f>
        <v>0</v>
      </c>
    </row>
    <row r="23" spans="1:6" s="16" customFormat="1" ht="15" customHeight="1" x14ac:dyDescent="0.2">
      <c r="A23" s="162" t="s">
        <v>38</v>
      </c>
      <c r="B23" s="110" t="s">
        <v>212</v>
      </c>
      <c r="C23" s="60" t="s">
        <v>13</v>
      </c>
      <c r="D23" s="61">
        <v>1</v>
      </c>
      <c r="E23" s="59"/>
      <c r="F23" s="196">
        <f t="shared" ref="F23:F28" si="2">E23*D23</f>
        <v>0</v>
      </c>
    </row>
    <row r="24" spans="1:6" s="16" customFormat="1" ht="15" customHeight="1" x14ac:dyDescent="0.2">
      <c r="A24" s="191" t="s">
        <v>213</v>
      </c>
      <c r="B24" s="45" t="s">
        <v>214</v>
      </c>
      <c r="C24" s="60" t="s">
        <v>1</v>
      </c>
      <c r="D24" s="61">
        <v>1</v>
      </c>
      <c r="E24" s="59"/>
      <c r="F24" s="195">
        <f t="shared" si="2"/>
        <v>0</v>
      </c>
    </row>
    <row r="25" spans="1:6" s="16" customFormat="1" ht="15" customHeight="1" x14ac:dyDescent="0.2">
      <c r="A25" s="191" t="s">
        <v>215</v>
      </c>
      <c r="B25" s="45" t="s">
        <v>243</v>
      </c>
      <c r="C25" s="60" t="s">
        <v>1</v>
      </c>
      <c r="D25" s="61">
        <v>3</v>
      </c>
      <c r="E25" s="59"/>
      <c r="F25" s="195">
        <f t="shared" si="2"/>
        <v>0</v>
      </c>
    </row>
    <row r="26" spans="1:6" s="16" customFormat="1" ht="15" customHeight="1" x14ac:dyDescent="0.2">
      <c r="A26" s="162" t="s">
        <v>39</v>
      </c>
      <c r="B26" s="110" t="s">
        <v>81</v>
      </c>
      <c r="C26" s="60" t="s">
        <v>13</v>
      </c>
      <c r="D26" s="61">
        <v>1</v>
      </c>
      <c r="E26" s="59"/>
      <c r="F26" s="196">
        <f t="shared" si="2"/>
        <v>0</v>
      </c>
    </row>
    <row r="27" spans="1:6" s="16" customFormat="1" ht="15" customHeight="1" x14ac:dyDescent="0.2">
      <c r="A27" s="162" t="s">
        <v>218</v>
      </c>
      <c r="B27" s="110" t="s">
        <v>216</v>
      </c>
      <c r="C27" s="60" t="s">
        <v>1</v>
      </c>
      <c r="D27" s="61">
        <v>6</v>
      </c>
      <c r="E27" s="59"/>
      <c r="F27" s="195">
        <f t="shared" si="2"/>
        <v>0</v>
      </c>
    </row>
    <row r="28" spans="1:6" s="16" customFormat="1" ht="15" customHeight="1" x14ac:dyDescent="0.2">
      <c r="A28" s="162" t="s">
        <v>307</v>
      </c>
      <c r="B28" s="110" t="s">
        <v>217</v>
      </c>
      <c r="C28" s="60" t="s">
        <v>13</v>
      </c>
      <c r="D28" s="61">
        <v>1</v>
      </c>
      <c r="E28" s="59"/>
      <c r="F28" s="195">
        <f t="shared" si="2"/>
        <v>0</v>
      </c>
    </row>
    <row r="29" spans="1:6" s="16" customFormat="1" ht="15" customHeight="1" x14ac:dyDescent="0.2">
      <c r="A29" s="162" t="s">
        <v>308</v>
      </c>
      <c r="B29" s="110" t="s">
        <v>125</v>
      </c>
      <c r="C29" s="60"/>
      <c r="D29" s="61"/>
      <c r="E29" s="59"/>
      <c r="F29" s="196"/>
    </row>
    <row r="30" spans="1:6" s="16" customFormat="1" ht="15" customHeight="1" thickBot="1" x14ac:dyDescent="0.25">
      <c r="A30" s="236" t="s">
        <v>309</v>
      </c>
      <c r="B30" s="118" t="s">
        <v>131</v>
      </c>
      <c r="C30" s="230" t="s">
        <v>1</v>
      </c>
      <c r="D30" s="231">
        <v>3</v>
      </c>
      <c r="E30" s="232"/>
      <c r="F30" s="237">
        <f t="shared" ref="F30" si="3">E30*D30</f>
        <v>0</v>
      </c>
    </row>
    <row r="31" spans="1:6" s="16" customFormat="1" ht="7.9" customHeight="1" x14ac:dyDescent="0.2">
      <c r="A31" s="362" t="s">
        <v>247</v>
      </c>
      <c r="B31" s="363"/>
      <c r="C31" s="363"/>
      <c r="D31" s="363"/>
      <c r="E31" s="363"/>
      <c r="F31" s="364"/>
    </row>
    <row r="32" spans="1:6" s="16" customFormat="1" ht="11.45" customHeight="1" thickBot="1" x14ac:dyDescent="0.25">
      <c r="A32" s="162"/>
      <c r="B32" s="110"/>
      <c r="C32" s="60"/>
      <c r="D32" s="61"/>
      <c r="E32" s="59"/>
      <c r="F32" s="196"/>
    </row>
    <row r="33" spans="1:10" s="16" customFormat="1" ht="14.25" customHeight="1" x14ac:dyDescent="0.2">
      <c r="A33" s="162"/>
      <c r="B33" s="257" t="s">
        <v>6</v>
      </c>
      <c r="C33" s="258"/>
      <c r="D33" s="51"/>
      <c r="E33" s="51"/>
      <c r="F33" s="259">
        <f>SUM(F14:F28)</f>
        <v>0</v>
      </c>
    </row>
    <row r="34" spans="1:10" s="16" customFormat="1" ht="14.25" customHeight="1" x14ac:dyDescent="0.2">
      <c r="A34" s="162"/>
      <c r="B34" s="260" t="s">
        <v>8</v>
      </c>
      <c r="C34" s="306"/>
      <c r="D34" s="307"/>
      <c r="E34" s="307"/>
      <c r="F34" s="261">
        <f>F33*0.2</f>
        <v>0</v>
      </c>
    </row>
    <row r="35" spans="1:10" s="16" customFormat="1" ht="14.25" customHeight="1" thickBot="1" x14ac:dyDescent="0.25">
      <c r="A35" s="162"/>
      <c r="B35" s="262" t="s">
        <v>7</v>
      </c>
      <c r="C35" s="263"/>
      <c r="D35" s="55"/>
      <c r="E35" s="55"/>
      <c r="F35" s="264">
        <f>F34+F33</f>
        <v>0</v>
      </c>
    </row>
    <row r="36" spans="1:10" s="16" customFormat="1" ht="14.25" customHeight="1" thickBot="1" x14ac:dyDescent="0.25">
      <c r="A36" s="162"/>
      <c r="B36" s="9"/>
      <c r="C36" s="152"/>
      <c r="D36" s="153"/>
      <c r="E36" s="153"/>
      <c r="F36" s="235"/>
    </row>
    <row r="37" spans="1:10" s="16" customFormat="1" ht="14.25" customHeight="1" x14ac:dyDescent="0.2">
      <c r="A37" s="162"/>
      <c r="B37" s="274" t="s">
        <v>240</v>
      </c>
      <c r="C37" s="251"/>
      <c r="D37" s="252"/>
      <c r="E37" s="252"/>
      <c r="F37" s="250">
        <f>SUM(F6:F10)</f>
        <v>0</v>
      </c>
    </row>
    <row r="38" spans="1:10" s="16" customFormat="1" ht="14.25" customHeight="1" x14ac:dyDescent="0.2">
      <c r="A38" s="162"/>
      <c r="B38" s="243" t="s">
        <v>235</v>
      </c>
      <c r="C38" s="308"/>
      <c r="D38" s="244"/>
      <c r="E38" s="244"/>
      <c r="F38" s="245">
        <f>F37*0.1</f>
        <v>0</v>
      </c>
    </row>
    <row r="39" spans="1:10" s="16" customFormat="1" ht="14.25" customHeight="1" thickBot="1" x14ac:dyDescent="0.25">
      <c r="A39" s="162"/>
      <c r="B39" s="253" t="s">
        <v>7</v>
      </c>
      <c r="C39" s="254"/>
      <c r="D39" s="255"/>
      <c r="E39" s="255"/>
      <c r="F39" s="256">
        <f>F38+F37</f>
        <v>0</v>
      </c>
    </row>
    <row r="40" spans="1:10" s="16" customFormat="1" ht="18" customHeight="1" thickBot="1" x14ac:dyDescent="0.25">
      <c r="A40" s="162"/>
      <c r="B40" s="309"/>
      <c r="C40" s="310"/>
      <c r="D40" s="311"/>
      <c r="E40" s="311"/>
      <c r="F40" s="265"/>
    </row>
    <row r="41" spans="1:10" s="16" customFormat="1" ht="18" customHeight="1" x14ac:dyDescent="0.2">
      <c r="A41" s="162"/>
      <c r="B41" s="257" t="s">
        <v>6</v>
      </c>
      <c r="C41" s="258"/>
      <c r="D41" s="51"/>
      <c r="E41" s="51"/>
      <c r="F41" s="266">
        <f>F33+F37</f>
        <v>0</v>
      </c>
    </row>
    <row r="42" spans="1:10" s="16" customFormat="1" ht="18" customHeight="1" x14ac:dyDescent="0.2">
      <c r="A42" s="162"/>
      <c r="B42" s="260" t="s">
        <v>236</v>
      </c>
      <c r="C42" s="306"/>
      <c r="D42" s="307"/>
      <c r="E42" s="307"/>
      <c r="F42" s="261">
        <f>F34+F38</f>
        <v>0</v>
      </c>
      <c r="J42" s="267"/>
    </row>
    <row r="43" spans="1:10" s="16" customFormat="1" ht="15" customHeight="1" thickBot="1" x14ac:dyDescent="0.25">
      <c r="A43" s="162"/>
      <c r="B43" s="262" t="s">
        <v>7</v>
      </c>
      <c r="C43" s="263"/>
      <c r="D43" s="55"/>
      <c r="E43" s="55"/>
      <c r="F43" s="264">
        <f>F42+F41</f>
        <v>0</v>
      </c>
    </row>
    <row r="44" spans="1:10" s="16" customFormat="1" ht="15" customHeight="1" x14ac:dyDescent="0.2">
      <c r="A44" s="162"/>
      <c r="B44" s="110"/>
      <c r="C44" s="60"/>
      <c r="D44" s="61"/>
      <c r="E44" s="59"/>
      <c r="F44" s="196"/>
    </row>
    <row r="45" spans="1:10" ht="12" customHeight="1" x14ac:dyDescent="0.2"/>
  </sheetData>
  <mergeCells count="5">
    <mergeCell ref="A1:B1"/>
    <mergeCell ref="A2:E2"/>
    <mergeCell ref="A3:F3"/>
    <mergeCell ref="G5:J5"/>
    <mergeCell ref="A31:F3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&amp;L&amp;G&amp;CAtelier/19 Architecture
4 avenue des Australiens / 80200 PERONNE&amp;R&amp;A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3"/>
  <sheetViews>
    <sheetView view="pageBreakPreview" topLeftCell="A31" zoomScale="110" zoomScaleNormal="100" zoomScaleSheetLayoutView="110" zoomScalePageLayoutView="110" workbookViewId="0">
      <selection activeCell="A27" sqref="A27:XFD27"/>
    </sheetView>
  </sheetViews>
  <sheetFormatPr baseColWidth="10" defaultColWidth="10.83203125" defaultRowHeight="12.75" customHeight="1" x14ac:dyDescent="0.2"/>
  <cols>
    <col min="1" max="1" width="9" style="1" customWidth="1"/>
    <col min="2" max="2" width="71.83203125" style="1" customWidth="1"/>
    <col min="3" max="3" width="5.5" style="1" customWidth="1"/>
    <col min="4" max="4" width="9.1640625" style="1" customWidth="1"/>
    <col min="5" max="5" width="10.6640625" style="1" customWidth="1"/>
    <col min="6" max="6" width="16" style="13" customWidth="1"/>
    <col min="7" max="7" width="0.6640625" style="1" customWidth="1"/>
    <col min="8" max="8" width="6" style="1" customWidth="1"/>
    <col min="9" max="9" width="3.83203125" style="1" customWidth="1"/>
    <col min="10" max="10" width="4.5" style="1" customWidth="1"/>
    <col min="11" max="16384" width="10.83203125" style="1"/>
  </cols>
  <sheetData>
    <row r="1" spans="1:12" ht="18" customHeight="1" thickBot="1" x14ac:dyDescent="0.25">
      <c r="F1" s="18"/>
      <c r="G1" s="2"/>
    </row>
    <row r="2" spans="1:12" s="3" customFormat="1" ht="18" customHeight="1" x14ac:dyDescent="0.2">
      <c r="A2" s="352" t="s">
        <v>252</v>
      </c>
      <c r="B2" s="353"/>
      <c r="C2" s="154"/>
      <c r="D2" s="154"/>
      <c r="E2" s="154"/>
      <c r="F2" s="155">
        <v>45170</v>
      </c>
    </row>
    <row r="3" spans="1:12" s="4" customFormat="1" ht="63" customHeight="1" thickBot="1" x14ac:dyDescent="0.25">
      <c r="A3" s="358" t="s">
        <v>87</v>
      </c>
      <c r="B3" s="359"/>
      <c r="C3" s="359"/>
      <c r="D3" s="359"/>
      <c r="E3" s="359"/>
      <c r="F3" s="157" t="s">
        <v>16</v>
      </c>
    </row>
    <row r="4" spans="1:12" s="5" customFormat="1" ht="18" customHeight="1" thickBot="1" x14ac:dyDescent="0.25">
      <c r="A4" s="367" t="s">
        <v>82</v>
      </c>
      <c r="B4" s="370"/>
      <c r="C4" s="370"/>
      <c r="D4" s="370"/>
      <c r="E4" s="370"/>
      <c r="F4" s="371"/>
    </row>
    <row r="5" spans="1:12" ht="1.5" customHeight="1" x14ac:dyDescent="0.2">
      <c r="A5" s="158"/>
      <c r="B5" s="19"/>
      <c r="C5" s="19"/>
      <c r="D5" s="19"/>
      <c r="E5" s="19"/>
      <c r="F5" s="194"/>
    </row>
    <row r="6" spans="1:12" ht="18" customHeight="1" x14ac:dyDescent="0.2">
      <c r="A6" s="160"/>
      <c r="E6" s="6"/>
      <c r="F6" s="173"/>
    </row>
    <row r="7" spans="1:12" s="7" customFormat="1" ht="14.25" customHeight="1" x14ac:dyDescent="0.2">
      <c r="A7" s="175"/>
      <c r="B7" s="116" t="s">
        <v>0</v>
      </c>
      <c r="C7" s="66" t="s">
        <v>1</v>
      </c>
      <c r="D7" s="66" t="s">
        <v>2</v>
      </c>
      <c r="E7" s="67" t="s">
        <v>3</v>
      </c>
      <c r="F7" s="199" t="s">
        <v>4</v>
      </c>
      <c r="H7" s="372"/>
      <c r="I7" s="372"/>
      <c r="J7" s="372"/>
      <c r="K7" s="372"/>
    </row>
    <row r="8" spans="1:12" s="7" customFormat="1" ht="14.25" customHeight="1" x14ac:dyDescent="0.2">
      <c r="A8" s="175"/>
      <c r="B8" s="66" t="s">
        <v>124</v>
      </c>
      <c r="C8" s="112"/>
      <c r="D8" s="112"/>
      <c r="E8" s="108"/>
      <c r="F8" s="176"/>
      <c r="H8" s="108"/>
      <c r="I8" s="108"/>
      <c r="J8" s="108"/>
      <c r="K8" s="108"/>
    </row>
    <row r="9" spans="1:12" s="7" customFormat="1" ht="14.25" customHeight="1" x14ac:dyDescent="0.2">
      <c r="A9" s="373" t="s">
        <v>147</v>
      </c>
      <c r="B9" s="374"/>
      <c r="C9" s="112"/>
      <c r="D9" s="112"/>
      <c r="E9" s="108"/>
      <c r="F9" s="176"/>
      <c r="H9" s="108"/>
      <c r="I9" s="108"/>
      <c r="J9" s="108"/>
      <c r="K9" s="108"/>
    </row>
    <row r="10" spans="1:12" ht="14.25" customHeight="1" x14ac:dyDescent="0.2">
      <c r="A10" s="162" t="s">
        <v>40</v>
      </c>
      <c r="B10" s="45" t="s">
        <v>84</v>
      </c>
      <c r="C10" s="60" t="s">
        <v>13</v>
      </c>
      <c r="D10" s="61"/>
      <c r="E10" s="59"/>
      <c r="F10" s="195">
        <f>E10*D10</f>
        <v>0</v>
      </c>
      <c r="J10" s="16"/>
    </row>
    <row r="11" spans="1:12" ht="14.25" customHeight="1" x14ac:dyDescent="0.2">
      <c r="A11" s="162" t="s">
        <v>41</v>
      </c>
      <c r="B11" s="45" t="s">
        <v>146</v>
      </c>
      <c r="C11" s="60" t="s">
        <v>9</v>
      </c>
      <c r="D11" s="61"/>
      <c r="E11" s="59"/>
      <c r="F11" s="195">
        <f t="shared" ref="F11:F19" si="0">E11*D11</f>
        <v>0</v>
      </c>
      <c r="J11" s="16"/>
      <c r="K11" s="16"/>
      <c r="L11" s="65"/>
    </row>
    <row r="12" spans="1:12" ht="14.25" customHeight="1" x14ac:dyDescent="0.2">
      <c r="A12" s="162" t="s">
        <v>42</v>
      </c>
      <c r="B12" s="45" t="s">
        <v>83</v>
      </c>
      <c r="C12" s="60" t="s">
        <v>9</v>
      </c>
      <c r="D12" s="61"/>
      <c r="E12" s="59"/>
      <c r="F12" s="195">
        <f t="shared" si="0"/>
        <v>0</v>
      </c>
    </row>
    <row r="13" spans="1:12" ht="14.25" customHeight="1" x14ac:dyDescent="0.2">
      <c r="A13" s="162" t="s">
        <v>43</v>
      </c>
      <c r="B13" s="45" t="s">
        <v>121</v>
      </c>
      <c r="C13" s="60" t="s">
        <v>9</v>
      </c>
      <c r="D13" s="61"/>
      <c r="E13" s="59"/>
      <c r="F13" s="195">
        <f t="shared" si="0"/>
        <v>0</v>
      </c>
    </row>
    <row r="14" spans="1:12" ht="14.25" customHeight="1" x14ac:dyDescent="0.2">
      <c r="A14" s="162" t="s">
        <v>44</v>
      </c>
      <c r="B14" s="45" t="s">
        <v>101</v>
      </c>
      <c r="C14" s="60" t="s">
        <v>11</v>
      </c>
      <c r="D14" s="61"/>
      <c r="E14" s="59"/>
      <c r="F14" s="195">
        <f>E14*D14</f>
        <v>0</v>
      </c>
      <c r="J14" s="16"/>
    </row>
    <row r="15" spans="1:12" ht="14.25" customHeight="1" x14ac:dyDescent="0.2">
      <c r="A15" s="373" t="s">
        <v>148</v>
      </c>
      <c r="B15" s="374"/>
      <c r="C15" s="60"/>
      <c r="D15" s="61"/>
      <c r="E15" s="59"/>
      <c r="F15" s="195"/>
      <c r="J15" s="16"/>
    </row>
    <row r="16" spans="1:12" ht="14.25" customHeight="1" x14ac:dyDescent="0.2">
      <c r="A16" s="162" t="s">
        <v>45</v>
      </c>
      <c r="B16" s="45" t="s">
        <v>122</v>
      </c>
      <c r="C16" s="60" t="s">
        <v>13</v>
      </c>
      <c r="D16" s="61"/>
      <c r="E16" s="59"/>
      <c r="F16" s="195">
        <f>(E16*D16)</f>
        <v>0</v>
      </c>
      <c r="J16" s="16"/>
    </row>
    <row r="17" spans="1:10" ht="14.25" customHeight="1" x14ac:dyDescent="0.2">
      <c r="A17" s="162" t="s">
        <v>46</v>
      </c>
      <c r="B17" s="45" t="s">
        <v>102</v>
      </c>
      <c r="C17" s="60" t="s">
        <v>13</v>
      </c>
      <c r="D17" s="61"/>
      <c r="E17" s="59"/>
      <c r="F17" s="195">
        <f t="shared" si="0"/>
        <v>0</v>
      </c>
      <c r="J17" s="16"/>
    </row>
    <row r="18" spans="1:10" ht="14.25" customHeight="1" x14ac:dyDescent="0.2">
      <c r="A18" s="162" t="s">
        <v>47</v>
      </c>
      <c r="B18" s="45" t="s">
        <v>103</v>
      </c>
      <c r="C18" s="60" t="s">
        <v>9</v>
      </c>
      <c r="D18" s="61"/>
      <c r="E18" s="59"/>
      <c r="F18" s="195">
        <f t="shared" si="0"/>
        <v>0</v>
      </c>
      <c r="J18" s="16"/>
    </row>
    <row r="19" spans="1:10" ht="14.25" customHeight="1" x14ac:dyDescent="0.2">
      <c r="A19" s="162" t="s">
        <v>85</v>
      </c>
      <c r="B19" s="45" t="s">
        <v>232</v>
      </c>
      <c r="C19" s="60" t="s">
        <v>10</v>
      </c>
      <c r="D19" s="61"/>
      <c r="E19" s="59"/>
      <c r="F19" s="195">
        <f t="shared" si="0"/>
        <v>0</v>
      </c>
      <c r="J19" s="16"/>
    </row>
    <row r="20" spans="1:10" ht="14.25" customHeight="1" x14ac:dyDescent="0.2">
      <c r="A20" s="162" t="s">
        <v>97</v>
      </c>
      <c r="B20" s="45" t="s">
        <v>104</v>
      </c>
      <c r="C20" s="60" t="s">
        <v>10</v>
      </c>
      <c r="D20" s="61"/>
      <c r="E20" s="59"/>
      <c r="F20" s="195">
        <f t="shared" ref="F20:F26" si="1">E20*D20</f>
        <v>0</v>
      </c>
    </row>
    <row r="21" spans="1:10" ht="14.25" customHeight="1" x14ac:dyDescent="0.2">
      <c r="A21" s="160"/>
      <c r="C21" s="60"/>
      <c r="D21" s="61"/>
      <c r="E21" s="59"/>
      <c r="F21" s="195"/>
    </row>
    <row r="22" spans="1:10" ht="14.25" customHeight="1" x14ac:dyDescent="0.2">
      <c r="A22" s="175"/>
      <c r="B22" s="66" t="s">
        <v>123</v>
      </c>
      <c r="C22" s="60"/>
      <c r="D22" s="61"/>
      <c r="E22" s="59"/>
      <c r="F22" s="195"/>
    </row>
    <row r="23" spans="1:10" ht="14.25" customHeight="1" x14ac:dyDescent="0.2">
      <c r="A23" s="373" t="s">
        <v>147</v>
      </c>
      <c r="B23" s="374"/>
      <c r="C23" s="60"/>
      <c r="D23" s="61"/>
      <c r="E23" s="59"/>
      <c r="F23" s="195"/>
    </row>
    <row r="24" spans="1:10" ht="14.25" customHeight="1" x14ac:dyDescent="0.2">
      <c r="A24" s="162" t="s">
        <v>98</v>
      </c>
      <c r="B24" s="45" t="s">
        <v>84</v>
      </c>
      <c r="C24" s="60" t="s">
        <v>13</v>
      </c>
      <c r="D24" s="61"/>
      <c r="E24" s="59"/>
      <c r="F24" s="195">
        <f>E24*D24</f>
        <v>0</v>
      </c>
    </row>
    <row r="25" spans="1:10" ht="14.25" customHeight="1" x14ac:dyDescent="0.2">
      <c r="A25" s="162" t="s">
        <v>99</v>
      </c>
      <c r="B25" s="45" t="s">
        <v>146</v>
      </c>
      <c r="C25" s="60" t="s">
        <v>9</v>
      </c>
      <c r="D25" s="61"/>
      <c r="E25" s="59"/>
      <c r="F25" s="195">
        <f t="shared" si="1"/>
        <v>0</v>
      </c>
    </row>
    <row r="26" spans="1:10" ht="14.25" customHeight="1" thickBot="1" x14ac:dyDescent="0.25">
      <c r="A26" s="162" t="s">
        <v>100</v>
      </c>
      <c r="B26" s="45" t="s">
        <v>86</v>
      </c>
      <c r="C26" s="60" t="s">
        <v>9</v>
      </c>
      <c r="D26" s="61"/>
      <c r="E26" s="59"/>
      <c r="F26" s="195">
        <f t="shared" si="1"/>
        <v>0</v>
      </c>
    </row>
    <row r="27" spans="1:10" s="57" customFormat="1" ht="15" customHeight="1" x14ac:dyDescent="0.2">
      <c r="A27" s="362" t="s">
        <v>247</v>
      </c>
      <c r="B27" s="363"/>
      <c r="C27" s="363"/>
      <c r="D27" s="363"/>
      <c r="E27" s="363"/>
      <c r="F27" s="364"/>
    </row>
    <row r="28" spans="1:10" ht="11.25" customHeight="1" thickBot="1" x14ac:dyDescent="0.25">
      <c r="A28" s="183"/>
      <c r="B28" s="198"/>
      <c r="D28" s="20"/>
      <c r="E28" s="20"/>
      <c r="F28" s="187"/>
    </row>
    <row r="29" spans="1:10" s="8" customFormat="1" ht="18" customHeight="1" x14ac:dyDescent="0.2">
      <c r="A29" s="168"/>
      <c r="B29" s="42" t="s">
        <v>6</v>
      </c>
      <c r="C29" s="40"/>
      <c r="D29" s="26"/>
      <c r="E29" s="26"/>
      <c r="F29" s="28">
        <f>SUM(F9:F26)</f>
        <v>0</v>
      </c>
      <c r="H29" s="12"/>
    </row>
    <row r="30" spans="1:10" s="4" customFormat="1" ht="18" customHeight="1" x14ac:dyDescent="0.2">
      <c r="A30" s="156"/>
      <c r="B30" s="43" t="s">
        <v>235</v>
      </c>
      <c r="C30" s="166"/>
      <c r="D30" s="167"/>
      <c r="E30" s="167"/>
      <c r="F30" s="30">
        <f>F29*0.1</f>
        <v>0</v>
      </c>
    </row>
    <row r="31" spans="1:10" s="8" customFormat="1" ht="18" customHeight="1" thickBot="1" x14ac:dyDescent="0.25">
      <c r="A31" s="44"/>
      <c r="B31" s="44" t="s">
        <v>7</v>
      </c>
      <c r="C31" s="41"/>
      <c r="D31" s="33"/>
      <c r="E31" s="33"/>
      <c r="F31" s="35">
        <f>F30+F29</f>
        <v>0</v>
      </c>
    </row>
    <row r="33" ht="12" customHeight="1" x14ac:dyDescent="0.2"/>
  </sheetData>
  <mergeCells count="8">
    <mergeCell ref="A27:F27"/>
    <mergeCell ref="H7:K7"/>
    <mergeCell ref="A2:B2"/>
    <mergeCell ref="A9:B9"/>
    <mergeCell ref="A15:B15"/>
    <mergeCell ref="A23:B23"/>
    <mergeCell ref="A4:F4"/>
    <mergeCell ref="A3:E3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&amp;L&amp;G&amp;CAtelier/19 Architecture
4 avenue des Australiens / 80200 PERONNE&amp;R&amp;A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187F-78AF-474A-B5CF-6368276359CE}">
  <sheetPr>
    <tabColor rgb="FF00B050"/>
    <pageSetUpPr fitToPage="1"/>
  </sheetPr>
  <dimension ref="A1:L68"/>
  <sheetViews>
    <sheetView showWhiteSpace="0" view="pageBreakPreview" topLeftCell="A28" zoomScale="120" zoomScaleNormal="100" zoomScaleSheetLayoutView="120" zoomScalePageLayoutView="110" workbookViewId="0">
      <selection activeCell="A46" sqref="A46:A49"/>
    </sheetView>
  </sheetViews>
  <sheetFormatPr baseColWidth="10" defaultColWidth="10.83203125" defaultRowHeight="12.75" customHeight="1" x14ac:dyDescent="0.2"/>
  <cols>
    <col min="1" max="1" width="9" style="119" customWidth="1"/>
    <col min="2" max="2" width="84.33203125" style="119" customWidth="1"/>
    <col min="3" max="3" width="5.5" style="119" customWidth="1"/>
    <col min="4" max="5" width="10.1640625" style="119" customWidth="1"/>
    <col min="6" max="6" width="10.6640625" style="119" customWidth="1"/>
    <col min="7" max="7" width="16" style="13" customWidth="1"/>
    <col min="8" max="8" width="0.6640625" style="119" customWidth="1"/>
    <col min="9" max="9" width="6" style="119" customWidth="1"/>
    <col min="10" max="10" width="3.83203125" style="119" customWidth="1"/>
    <col min="11" max="11" width="4.5" style="119" customWidth="1"/>
    <col min="12" max="16384" width="10.83203125" style="119"/>
  </cols>
  <sheetData>
    <row r="1" spans="1:12" ht="18" customHeight="1" thickBot="1" x14ac:dyDescent="0.25">
      <c r="G1" s="18"/>
      <c r="H1" s="120"/>
    </row>
    <row r="2" spans="1:12" s="121" customFormat="1" ht="18" customHeight="1" x14ac:dyDescent="0.2">
      <c r="A2" s="352" t="s">
        <v>252</v>
      </c>
      <c r="B2" s="353"/>
      <c r="C2" s="154"/>
      <c r="D2" s="154"/>
      <c r="E2" s="154"/>
      <c r="F2" s="155">
        <v>45170</v>
      </c>
      <c r="G2" s="200">
        <v>45085</v>
      </c>
    </row>
    <row r="3" spans="1:12" s="122" customFormat="1" ht="63" customHeight="1" thickBot="1" x14ac:dyDescent="0.25">
      <c r="A3" s="375" t="s">
        <v>87</v>
      </c>
      <c r="B3" s="376"/>
      <c r="C3" s="376"/>
      <c r="D3" s="376"/>
      <c r="E3" s="376"/>
      <c r="F3" s="376"/>
      <c r="G3" s="202" t="s">
        <v>16</v>
      </c>
    </row>
    <row r="4" spans="1:12" s="123" customFormat="1" ht="15" customHeight="1" thickBot="1" x14ac:dyDescent="0.25">
      <c r="A4" s="377" t="s">
        <v>140</v>
      </c>
      <c r="B4" s="378"/>
      <c r="C4" s="378"/>
      <c r="D4" s="378"/>
      <c r="E4" s="378"/>
      <c r="F4" s="378"/>
      <c r="G4" s="379"/>
    </row>
    <row r="5" spans="1:12" ht="2.25" customHeight="1" x14ac:dyDescent="0.2">
      <c r="A5" s="203"/>
      <c r="B5" s="124"/>
      <c r="C5" s="124"/>
      <c r="D5" s="124"/>
      <c r="E5" s="124"/>
      <c r="F5" s="124"/>
      <c r="G5" s="194"/>
    </row>
    <row r="6" spans="1:12" ht="8.25" customHeight="1" x14ac:dyDescent="0.2">
      <c r="A6" s="204"/>
      <c r="F6" s="125"/>
      <c r="G6" s="173"/>
    </row>
    <row r="7" spans="1:12" s="129" customFormat="1" ht="20.25" customHeight="1" x14ac:dyDescent="0.2">
      <c r="A7" s="205"/>
      <c r="B7" s="126" t="s">
        <v>0</v>
      </c>
      <c r="C7" s="127" t="s">
        <v>1</v>
      </c>
      <c r="D7" s="127" t="s">
        <v>241</v>
      </c>
      <c r="E7" s="127" t="s">
        <v>242</v>
      </c>
      <c r="F7" s="128" t="s">
        <v>3</v>
      </c>
      <c r="G7" s="174" t="s">
        <v>4</v>
      </c>
      <c r="H7" s="380"/>
      <c r="I7" s="380"/>
      <c r="J7" s="380"/>
      <c r="K7" s="380"/>
    </row>
    <row r="8" spans="1:12" s="129" customFormat="1" ht="14.25" customHeight="1" x14ac:dyDescent="0.2">
      <c r="A8" s="205"/>
      <c r="B8" s="131" t="s">
        <v>124</v>
      </c>
      <c r="C8" s="131"/>
      <c r="D8" s="131"/>
      <c r="E8" s="131"/>
      <c r="F8" s="130"/>
      <c r="G8" s="176"/>
      <c r="H8" s="130"/>
      <c r="I8" s="130"/>
      <c r="J8" s="130"/>
      <c r="K8" s="130"/>
    </row>
    <row r="9" spans="1:12" ht="12" customHeight="1" x14ac:dyDescent="0.2">
      <c r="A9" s="205" t="s">
        <v>310</v>
      </c>
      <c r="B9" s="132" t="s">
        <v>159</v>
      </c>
      <c r="C9" s="133"/>
      <c r="D9" s="134"/>
      <c r="E9" s="134"/>
      <c r="F9" s="135"/>
      <c r="G9" s="195"/>
    </row>
    <row r="10" spans="1:12" ht="15" customHeight="1" x14ac:dyDescent="0.2">
      <c r="A10" s="206" t="s">
        <v>311</v>
      </c>
      <c r="B10" s="137" t="s">
        <v>160</v>
      </c>
      <c r="C10" s="133" t="s">
        <v>13</v>
      </c>
      <c r="D10" s="134">
        <v>1</v>
      </c>
      <c r="E10" s="134"/>
      <c r="F10" s="135"/>
      <c r="G10" s="195"/>
      <c r="L10" s="138"/>
    </row>
    <row r="11" spans="1:12" ht="15" customHeight="1" x14ac:dyDescent="0.2">
      <c r="A11" s="206" t="s">
        <v>312</v>
      </c>
      <c r="B11" s="137" t="s">
        <v>161</v>
      </c>
      <c r="C11" s="133" t="s">
        <v>13</v>
      </c>
      <c r="D11" s="134">
        <v>1</v>
      </c>
      <c r="E11" s="134"/>
      <c r="F11" s="135"/>
      <c r="G11" s="195"/>
    </row>
    <row r="12" spans="1:12" ht="15" customHeight="1" x14ac:dyDescent="0.2">
      <c r="A12" s="206" t="s">
        <v>313</v>
      </c>
      <c r="B12" s="137" t="s">
        <v>162</v>
      </c>
      <c r="C12" s="133" t="s">
        <v>13</v>
      </c>
      <c r="D12" s="134">
        <v>1</v>
      </c>
      <c r="E12" s="134"/>
      <c r="F12" s="135"/>
      <c r="G12" s="195"/>
    </row>
    <row r="13" spans="1:12" ht="15" customHeight="1" x14ac:dyDescent="0.2">
      <c r="A13" s="206" t="s">
        <v>314</v>
      </c>
      <c r="B13" s="137" t="s">
        <v>163</v>
      </c>
      <c r="C13" s="133" t="s">
        <v>13</v>
      </c>
      <c r="D13" s="134">
        <v>1</v>
      </c>
      <c r="E13" s="134"/>
      <c r="F13" s="135"/>
      <c r="G13" s="195"/>
    </row>
    <row r="14" spans="1:12" ht="15" customHeight="1" x14ac:dyDescent="0.2">
      <c r="A14" s="206" t="s">
        <v>315</v>
      </c>
      <c r="B14" s="137" t="s">
        <v>164</v>
      </c>
      <c r="C14" s="133" t="s">
        <v>13</v>
      </c>
      <c r="D14" s="134">
        <v>1</v>
      </c>
      <c r="E14" s="134"/>
      <c r="F14" s="135"/>
      <c r="G14" s="195"/>
    </row>
    <row r="15" spans="1:12" ht="15" customHeight="1" x14ac:dyDescent="0.2">
      <c r="A15" s="292" t="s">
        <v>316</v>
      </c>
      <c r="B15" s="293" t="s">
        <v>165</v>
      </c>
      <c r="C15" s="294"/>
      <c r="D15" s="295"/>
      <c r="E15" s="295"/>
      <c r="F15" s="296"/>
      <c r="G15" s="249"/>
    </row>
    <row r="16" spans="1:12" ht="15" customHeight="1" x14ac:dyDescent="0.2">
      <c r="A16" s="297" t="s">
        <v>317</v>
      </c>
      <c r="B16" s="298" t="s">
        <v>166</v>
      </c>
      <c r="C16" s="294" t="s">
        <v>13</v>
      </c>
      <c r="D16" s="295">
        <v>1</v>
      </c>
      <c r="E16" s="295"/>
      <c r="F16" s="296"/>
      <c r="G16" s="249"/>
    </row>
    <row r="17" spans="1:7" ht="15" customHeight="1" x14ac:dyDescent="0.2">
      <c r="A17" s="297" t="s">
        <v>318</v>
      </c>
      <c r="B17" s="298" t="s">
        <v>167</v>
      </c>
      <c r="C17" s="294" t="s">
        <v>13</v>
      </c>
      <c r="D17" s="295">
        <v>1</v>
      </c>
      <c r="E17" s="295"/>
      <c r="F17" s="296"/>
      <c r="G17" s="249"/>
    </row>
    <row r="18" spans="1:7" ht="15" customHeight="1" x14ac:dyDescent="0.2">
      <c r="A18" s="292" t="s">
        <v>319</v>
      </c>
      <c r="B18" s="293" t="s">
        <v>271</v>
      </c>
      <c r="C18" s="294"/>
      <c r="D18" s="295"/>
      <c r="E18" s="295"/>
      <c r="F18" s="296"/>
      <c r="G18" s="249"/>
    </row>
    <row r="19" spans="1:7" ht="15" customHeight="1" x14ac:dyDescent="0.2">
      <c r="A19" s="297" t="s">
        <v>320</v>
      </c>
      <c r="B19" s="298" t="s">
        <v>272</v>
      </c>
      <c r="C19" s="294" t="s">
        <v>13</v>
      </c>
      <c r="D19" s="295">
        <v>1</v>
      </c>
      <c r="E19" s="295"/>
      <c r="F19" s="296"/>
      <c r="G19" s="249"/>
    </row>
    <row r="20" spans="1:7" ht="15" customHeight="1" x14ac:dyDescent="0.2">
      <c r="A20" s="297" t="s">
        <v>321</v>
      </c>
      <c r="B20" s="298" t="s">
        <v>273</v>
      </c>
      <c r="C20" s="294" t="s">
        <v>13</v>
      </c>
      <c r="D20" s="295">
        <v>1</v>
      </c>
      <c r="E20" s="295"/>
      <c r="F20" s="296"/>
      <c r="G20" s="249"/>
    </row>
    <row r="21" spans="1:7" ht="15" customHeight="1" x14ac:dyDescent="0.2">
      <c r="A21" s="297" t="s">
        <v>322</v>
      </c>
      <c r="B21" s="298" t="s">
        <v>274</v>
      </c>
      <c r="C21" s="294" t="s">
        <v>13</v>
      </c>
      <c r="D21" s="295">
        <v>1</v>
      </c>
      <c r="E21" s="295"/>
      <c r="F21" s="296"/>
      <c r="G21" s="249"/>
    </row>
    <row r="22" spans="1:7" ht="15" customHeight="1" x14ac:dyDescent="0.2">
      <c r="A22" s="297" t="s">
        <v>323</v>
      </c>
      <c r="B22" s="298" t="s">
        <v>275</v>
      </c>
      <c r="C22" s="294" t="s">
        <v>13</v>
      </c>
      <c r="D22" s="295">
        <v>1</v>
      </c>
      <c r="E22" s="295"/>
      <c r="F22" s="296"/>
      <c r="G22" s="249"/>
    </row>
    <row r="23" spans="1:7" ht="15" customHeight="1" x14ac:dyDescent="0.2">
      <c r="A23" s="297" t="s">
        <v>324</v>
      </c>
      <c r="B23" s="298" t="s">
        <v>276</v>
      </c>
      <c r="C23" s="294" t="s">
        <v>13</v>
      </c>
      <c r="D23" s="295">
        <v>1</v>
      </c>
      <c r="E23" s="295"/>
      <c r="F23" s="296"/>
      <c r="G23" s="249"/>
    </row>
    <row r="24" spans="1:7" ht="15" customHeight="1" x14ac:dyDescent="0.2">
      <c r="A24" s="292" t="s">
        <v>325</v>
      </c>
      <c r="B24" s="293" t="s">
        <v>168</v>
      </c>
      <c r="C24" s="294" t="s">
        <v>13</v>
      </c>
      <c r="D24" s="295">
        <v>1</v>
      </c>
      <c r="E24" s="295"/>
      <c r="F24" s="296"/>
      <c r="G24" s="249"/>
    </row>
    <row r="25" spans="1:7" ht="15" customHeight="1" x14ac:dyDescent="0.2">
      <c r="A25" s="292" t="s">
        <v>326</v>
      </c>
      <c r="B25" s="293" t="s">
        <v>169</v>
      </c>
      <c r="C25" s="294"/>
      <c r="D25" s="295"/>
      <c r="E25" s="295"/>
      <c r="F25" s="296"/>
      <c r="G25" s="249"/>
    </row>
    <row r="26" spans="1:7" ht="15" customHeight="1" x14ac:dyDescent="0.2">
      <c r="A26" s="297" t="s">
        <v>327</v>
      </c>
      <c r="B26" s="298" t="s">
        <v>177</v>
      </c>
      <c r="C26" s="294" t="s">
        <v>13</v>
      </c>
      <c r="D26" s="295">
        <v>1</v>
      </c>
      <c r="E26" s="295"/>
      <c r="F26" s="296"/>
      <c r="G26" s="249"/>
    </row>
    <row r="27" spans="1:7" ht="15" customHeight="1" x14ac:dyDescent="0.2">
      <c r="A27" s="297" t="s">
        <v>329</v>
      </c>
      <c r="B27" s="298" t="s">
        <v>178</v>
      </c>
      <c r="C27" s="294" t="s">
        <v>13</v>
      </c>
      <c r="D27" s="295">
        <v>1</v>
      </c>
      <c r="E27" s="295"/>
      <c r="F27" s="296"/>
      <c r="G27" s="249"/>
    </row>
    <row r="28" spans="1:7" ht="15" customHeight="1" x14ac:dyDescent="0.2">
      <c r="A28" s="297" t="s">
        <v>328</v>
      </c>
      <c r="B28" s="298" t="s">
        <v>179</v>
      </c>
      <c r="C28" s="294" t="s">
        <v>10</v>
      </c>
      <c r="D28" s="295">
        <v>37</v>
      </c>
      <c r="E28" s="295"/>
      <c r="F28" s="296"/>
      <c r="G28" s="249"/>
    </row>
    <row r="29" spans="1:7" ht="15" customHeight="1" x14ac:dyDescent="0.2">
      <c r="A29" s="292" t="s">
        <v>330</v>
      </c>
      <c r="B29" s="293" t="s">
        <v>170</v>
      </c>
      <c r="C29" s="294"/>
      <c r="D29" s="295"/>
      <c r="E29" s="295"/>
      <c r="F29" s="296"/>
      <c r="G29" s="249"/>
    </row>
    <row r="30" spans="1:7" ht="15" customHeight="1" x14ac:dyDescent="0.2">
      <c r="A30" s="297"/>
      <c r="B30" s="298" t="s">
        <v>277</v>
      </c>
      <c r="C30" s="294" t="s">
        <v>171</v>
      </c>
      <c r="D30" s="295">
        <v>4</v>
      </c>
      <c r="E30" s="295"/>
      <c r="F30" s="296"/>
      <c r="G30" s="337"/>
    </row>
    <row r="31" spans="1:7" ht="15" customHeight="1" x14ac:dyDescent="0.2">
      <c r="A31" s="297" t="s">
        <v>336</v>
      </c>
      <c r="B31" s="298" t="s">
        <v>180</v>
      </c>
      <c r="C31" s="294" t="s">
        <v>171</v>
      </c>
      <c r="D31" s="295">
        <v>29</v>
      </c>
      <c r="E31" s="295"/>
      <c r="F31" s="296"/>
      <c r="G31" s="249"/>
    </row>
    <row r="32" spans="1:7" ht="15" customHeight="1" x14ac:dyDescent="0.2">
      <c r="A32" s="297" t="s">
        <v>337</v>
      </c>
      <c r="B32" s="298" t="s">
        <v>172</v>
      </c>
      <c r="C32" s="294" t="s">
        <v>171</v>
      </c>
      <c r="D32" s="295">
        <v>3</v>
      </c>
      <c r="E32" s="295"/>
      <c r="F32" s="296"/>
      <c r="G32" s="249"/>
    </row>
    <row r="33" spans="1:7" ht="15" customHeight="1" x14ac:dyDescent="0.2">
      <c r="A33" s="297" t="s">
        <v>338</v>
      </c>
      <c r="B33" s="298" t="s">
        <v>278</v>
      </c>
      <c r="C33" s="294" t="s">
        <v>171</v>
      </c>
      <c r="D33" s="295">
        <v>12</v>
      </c>
      <c r="E33" s="295"/>
      <c r="F33" s="296"/>
      <c r="G33" s="249"/>
    </row>
    <row r="34" spans="1:7" ht="15" customHeight="1" x14ac:dyDescent="0.2">
      <c r="A34" s="292" t="s">
        <v>331</v>
      </c>
      <c r="B34" s="293" t="s">
        <v>279</v>
      </c>
      <c r="C34" s="294" t="s">
        <v>171</v>
      </c>
      <c r="D34" s="295">
        <v>36</v>
      </c>
      <c r="E34" s="295"/>
      <c r="F34" s="296"/>
      <c r="G34" s="249"/>
    </row>
    <row r="35" spans="1:7" s="299" customFormat="1" ht="15" customHeight="1" x14ac:dyDescent="0.2">
      <c r="A35" s="292" t="s">
        <v>332</v>
      </c>
      <c r="B35" s="293" t="s">
        <v>280</v>
      </c>
      <c r="C35" s="294" t="s">
        <v>171</v>
      </c>
      <c r="D35" s="295">
        <v>3</v>
      </c>
      <c r="E35" s="295"/>
      <c r="F35" s="296"/>
      <c r="G35" s="249"/>
    </row>
    <row r="36" spans="1:7" ht="15" customHeight="1" x14ac:dyDescent="0.2">
      <c r="A36" s="292" t="s">
        <v>333</v>
      </c>
      <c r="B36" s="293" t="s">
        <v>173</v>
      </c>
      <c r="C36" s="294" t="s">
        <v>171</v>
      </c>
      <c r="D36" s="295">
        <v>1</v>
      </c>
      <c r="E36" s="295"/>
      <c r="F36" s="296"/>
      <c r="G36" s="249"/>
    </row>
    <row r="37" spans="1:7" ht="15" customHeight="1" x14ac:dyDescent="0.2">
      <c r="A37" s="205" t="s">
        <v>334</v>
      </c>
      <c r="B37" s="132" t="s">
        <v>174</v>
      </c>
      <c r="C37" s="133" t="s">
        <v>171</v>
      </c>
      <c r="D37" s="134">
        <v>1</v>
      </c>
      <c r="E37" s="134"/>
      <c r="F37" s="135"/>
      <c r="G37" s="195"/>
    </row>
    <row r="38" spans="1:7" ht="15" customHeight="1" x14ac:dyDescent="0.2">
      <c r="A38" s="206" t="s">
        <v>339</v>
      </c>
      <c r="B38" s="137" t="s">
        <v>181</v>
      </c>
      <c r="C38" s="133" t="s">
        <v>171</v>
      </c>
      <c r="D38" s="134">
        <v>1</v>
      </c>
      <c r="E38" s="134"/>
      <c r="F38" s="135"/>
      <c r="G38" s="195"/>
    </row>
    <row r="39" spans="1:7" ht="15" customHeight="1" x14ac:dyDescent="0.2">
      <c r="A39" s="206" t="s">
        <v>340</v>
      </c>
      <c r="B39" s="137" t="s">
        <v>182</v>
      </c>
      <c r="C39" s="133" t="s">
        <v>13</v>
      </c>
      <c r="D39" s="134">
        <v>1</v>
      </c>
      <c r="E39" s="134"/>
      <c r="F39" s="135"/>
      <c r="G39" s="195"/>
    </row>
    <row r="40" spans="1:7" ht="15" customHeight="1" x14ac:dyDescent="0.2">
      <c r="A40" s="206" t="s">
        <v>341</v>
      </c>
      <c r="B40" s="137" t="s">
        <v>183</v>
      </c>
      <c r="C40" s="133" t="s">
        <v>13</v>
      </c>
      <c r="D40" s="134">
        <v>1</v>
      </c>
      <c r="E40" s="134"/>
      <c r="F40" s="135"/>
      <c r="G40" s="195"/>
    </row>
    <row r="41" spans="1:7" ht="15" customHeight="1" x14ac:dyDescent="0.2">
      <c r="A41" s="205" t="s">
        <v>335</v>
      </c>
      <c r="B41" s="132" t="s">
        <v>176</v>
      </c>
      <c r="C41" s="133"/>
      <c r="D41" s="134"/>
      <c r="E41" s="134"/>
      <c r="F41" s="135"/>
      <c r="G41" s="195"/>
    </row>
    <row r="42" spans="1:7" ht="15" customHeight="1" x14ac:dyDescent="0.2">
      <c r="A42" s="206" t="s">
        <v>342</v>
      </c>
      <c r="B42" s="137" t="s">
        <v>184</v>
      </c>
      <c r="C42" s="133" t="s">
        <v>171</v>
      </c>
      <c r="D42" s="134">
        <v>3</v>
      </c>
      <c r="E42" s="134"/>
      <c r="F42" s="135"/>
      <c r="G42" s="195"/>
    </row>
    <row r="43" spans="1:7" ht="15" customHeight="1" x14ac:dyDescent="0.2">
      <c r="A43" s="206" t="s">
        <v>343</v>
      </c>
      <c r="B43" s="137" t="s">
        <v>183</v>
      </c>
      <c r="C43" s="133" t="s">
        <v>13</v>
      </c>
      <c r="D43" s="134">
        <v>1</v>
      </c>
      <c r="E43" s="134"/>
      <c r="F43" s="135"/>
      <c r="G43" s="195"/>
    </row>
    <row r="44" spans="1:7" ht="15" customHeight="1" x14ac:dyDescent="0.2">
      <c r="A44" s="206" t="s">
        <v>344</v>
      </c>
      <c r="B44" s="137" t="s">
        <v>185</v>
      </c>
      <c r="C44" s="133" t="s">
        <v>13</v>
      </c>
      <c r="D44" s="134">
        <v>1</v>
      </c>
      <c r="E44" s="134"/>
      <c r="F44" s="135"/>
      <c r="G44" s="195"/>
    </row>
    <row r="45" spans="1:7" ht="15" customHeight="1" x14ac:dyDescent="0.2">
      <c r="A45" s="205" t="s">
        <v>345</v>
      </c>
      <c r="B45" s="132" t="s">
        <v>175</v>
      </c>
      <c r="C45" s="133"/>
      <c r="D45" s="134"/>
      <c r="E45" s="134"/>
      <c r="F45" s="135"/>
      <c r="G45" s="195"/>
    </row>
    <row r="46" spans="1:7" ht="15" customHeight="1" x14ac:dyDescent="0.2">
      <c r="A46" s="206" t="s">
        <v>346</v>
      </c>
      <c r="B46" s="137" t="s">
        <v>186</v>
      </c>
      <c r="C46" s="133" t="s">
        <v>171</v>
      </c>
      <c r="D46" s="134">
        <v>3</v>
      </c>
      <c r="E46" s="134"/>
      <c r="F46" s="135"/>
      <c r="G46" s="195"/>
    </row>
    <row r="47" spans="1:7" ht="15" customHeight="1" x14ac:dyDescent="0.2">
      <c r="A47" s="206" t="s">
        <v>347</v>
      </c>
      <c r="B47" s="137" t="s">
        <v>187</v>
      </c>
      <c r="C47" s="133" t="s">
        <v>171</v>
      </c>
      <c r="D47" s="134">
        <v>3</v>
      </c>
      <c r="E47" s="134"/>
      <c r="F47" s="135"/>
      <c r="G47" s="195"/>
    </row>
    <row r="48" spans="1:7" ht="15" customHeight="1" x14ac:dyDescent="0.2">
      <c r="A48" s="206" t="s">
        <v>348</v>
      </c>
      <c r="B48" s="137" t="s">
        <v>183</v>
      </c>
      <c r="C48" s="133" t="s">
        <v>13</v>
      </c>
      <c r="D48" s="134">
        <v>1</v>
      </c>
      <c r="E48" s="134"/>
      <c r="F48" s="135"/>
      <c r="G48" s="195"/>
    </row>
    <row r="49" spans="1:8" ht="15" customHeight="1" x14ac:dyDescent="0.2">
      <c r="A49" s="206" t="s">
        <v>349</v>
      </c>
      <c r="B49" s="137" t="s">
        <v>185</v>
      </c>
      <c r="C49" s="133" t="s">
        <v>13</v>
      </c>
      <c r="D49" s="134">
        <v>1</v>
      </c>
      <c r="E49" s="134"/>
      <c r="F49" s="135"/>
      <c r="G49" s="195"/>
    </row>
    <row r="50" spans="1:8" ht="6.75" customHeight="1" x14ac:dyDescent="0.2">
      <c r="A50" s="205"/>
      <c r="B50" s="137"/>
      <c r="C50" s="133"/>
      <c r="D50" s="134"/>
      <c r="E50" s="134"/>
      <c r="F50" s="135"/>
      <c r="G50" s="196"/>
    </row>
    <row r="51" spans="1:8" ht="15" customHeight="1" x14ac:dyDescent="0.2">
      <c r="A51" s="205"/>
      <c r="B51" s="131" t="s">
        <v>123</v>
      </c>
      <c r="C51" s="133"/>
      <c r="D51" s="134"/>
      <c r="E51" s="134"/>
      <c r="F51" s="135"/>
      <c r="G51" s="196"/>
    </row>
    <row r="52" spans="1:8" ht="15" customHeight="1" thickBot="1" x14ac:dyDescent="0.25">
      <c r="A52" s="233" t="s">
        <v>211</v>
      </c>
      <c r="B52" s="137"/>
      <c r="C52" s="133"/>
      <c r="D52" s="134"/>
      <c r="E52" s="134"/>
      <c r="F52" s="135"/>
      <c r="G52" s="196"/>
    </row>
    <row r="53" spans="1:8" ht="4.5" customHeight="1" x14ac:dyDescent="0.2">
      <c r="A53" s="239"/>
      <c r="B53" s="300"/>
      <c r="C53" s="240"/>
      <c r="D53" s="241"/>
      <c r="E53" s="241"/>
      <c r="F53" s="242"/>
      <c r="G53" s="238"/>
    </row>
    <row r="54" spans="1:8" ht="4.5" customHeight="1" thickBot="1" x14ac:dyDescent="0.25">
      <c r="A54" s="205"/>
      <c r="B54" s="137"/>
      <c r="C54" s="133"/>
      <c r="D54" s="134"/>
      <c r="E54" s="134"/>
      <c r="F54" s="135"/>
      <c r="G54" s="196"/>
    </row>
    <row r="55" spans="1:8" ht="15" customHeight="1" x14ac:dyDescent="0.2">
      <c r="A55" s="205"/>
      <c r="B55" s="139" t="s">
        <v>6</v>
      </c>
      <c r="C55" s="140"/>
      <c r="D55" s="141"/>
      <c r="E55" s="141"/>
      <c r="F55" s="141"/>
      <c r="G55" s="28">
        <f>SUM(G10:G14)+SUM(G38:G49)</f>
        <v>0</v>
      </c>
    </row>
    <row r="56" spans="1:8" ht="15" customHeight="1" x14ac:dyDescent="0.2">
      <c r="A56" s="205"/>
      <c r="B56" s="144" t="s">
        <v>8</v>
      </c>
      <c r="C56" s="145"/>
      <c r="D56" s="146"/>
      <c r="E56" s="146"/>
      <c r="F56" s="146"/>
      <c r="G56" s="30">
        <f>G55*0.2</f>
        <v>0</v>
      </c>
    </row>
    <row r="57" spans="1:8" ht="15" customHeight="1" thickBot="1" x14ac:dyDescent="0.25">
      <c r="A57" s="205"/>
      <c r="B57" s="147" t="s">
        <v>7</v>
      </c>
      <c r="C57" s="148"/>
      <c r="D57" s="149"/>
      <c r="E57" s="149"/>
      <c r="F57" s="149"/>
      <c r="G57" s="35">
        <f>G55+G56</f>
        <v>0</v>
      </c>
    </row>
    <row r="58" spans="1:8" ht="6.75" customHeight="1" thickBot="1" x14ac:dyDescent="0.25">
      <c r="A58" s="205"/>
      <c r="B58" s="137"/>
      <c r="C58" s="133"/>
      <c r="D58" s="134"/>
      <c r="E58" s="134"/>
      <c r="F58" s="135"/>
      <c r="G58" s="196"/>
    </row>
    <row r="59" spans="1:8" ht="15" customHeight="1" x14ac:dyDescent="0.2">
      <c r="A59" s="205"/>
      <c r="B59" s="274" t="s">
        <v>240</v>
      </c>
      <c r="C59" s="285"/>
      <c r="D59" s="286"/>
      <c r="E59" s="286"/>
      <c r="F59" s="286"/>
      <c r="G59" s="277">
        <f>SUM(G16:G36)</f>
        <v>0</v>
      </c>
    </row>
    <row r="60" spans="1:8" ht="15" customHeight="1" x14ac:dyDescent="0.2">
      <c r="A60" s="205"/>
      <c r="B60" s="284" t="s">
        <v>235</v>
      </c>
      <c r="C60" s="287"/>
      <c r="D60" s="288"/>
      <c r="E60" s="288"/>
      <c r="F60" s="288"/>
      <c r="G60" s="245">
        <f>G59*0.1</f>
        <v>0</v>
      </c>
    </row>
    <row r="61" spans="1:8" ht="15" customHeight="1" thickBot="1" x14ac:dyDescent="0.25">
      <c r="A61" s="205"/>
      <c r="B61" s="289" t="s">
        <v>7</v>
      </c>
      <c r="C61" s="290"/>
      <c r="D61" s="291"/>
      <c r="E61" s="291"/>
      <c r="F61" s="291"/>
      <c r="G61" s="35">
        <f>G59+G60</f>
        <v>0</v>
      </c>
    </row>
    <row r="62" spans="1:8" ht="7.5" customHeight="1" thickBot="1" x14ac:dyDescent="0.25">
      <c r="A62" s="205"/>
      <c r="B62" s="137"/>
      <c r="C62" s="133"/>
      <c r="D62" s="134"/>
      <c r="E62" s="134"/>
      <c r="F62" s="135"/>
      <c r="G62" s="196"/>
    </row>
    <row r="63" spans="1:8" s="142" customFormat="1" ht="18" customHeight="1" thickBot="1" x14ac:dyDescent="0.25">
      <c r="A63" s="207"/>
      <c r="B63" s="139" t="s">
        <v>6</v>
      </c>
      <c r="C63" s="140"/>
      <c r="D63" s="141"/>
      <c r="E63" s="141"/>
      <c r="F63" s="141"/>
      <c r="G63" s="28">
        <f>G55+G59</f>
        <v>0</v>
      </c>
      <c r="H63" s="143"/>
    </row>
    <row r="64" spans="1:8" s="122" customFormat="1" ht="18" customHeight="1" x14ac:dyDescent="0.2">
      <c r="A64" s="201"/>
      <c r="B64" s="260" t="s">
        <v>236</v>
      </c>
      <c r="C64" s="145"/>
      <c r="D64" s="146"/>
      <c r="E64" s="146"/>
      <c r="F64" s="146"/>
      <c r="G64" s="28">
        <f>G56+G60</f>
        <v>0</v>
      </c>
    </row>
    <row r="65" spans="1:8" s="142" customFormat="1" ht="18" customHeight="1" thickBot="1" x14ac:dyDescent="0.25">
      <c r="A65" s="147"/>
      <c r="B65" s="147" t="s">
        <v>7</v>
      </c>
      <c r="C65" s="148"/>
      <c r="D65" s="149"/>
      <c r="E65" s="149"/>
      <c r="F65" s="149"/>
      <c r="G65" s="35">
        <f>G63+G64</f>
        <v>0</v>
      </c>
    </row>
    <row r="66" spans="1:8" s="142" customFormat="1" ht="18" customHeight="1" x14ac:dyDescent="0.2">
      <c r="A66" s="207"/>
      <c r="B66" s="301"/>
      <c r="C66" s="302"/>
      <c r="D66" s="303"/>
      <c r="E66" s="303"/>
      <c r="F66" s="303"/>
      <c r="G66" s="150"/>
      <c r="H66" s="234"/>
    </row>
    <row r="67" spans="1:8" s="142" customFormat="1" ht="18" customHeight="1" x14ac:dyDescent="0.2">
      <c r="A67" s="207"/>
      <c r="B67" s="301"/>
      <c r="C67" s="302"/>
      <c r="D67" s="303"/>
      <c r="E67" s="303"/>
      <c r="F67" s="303"/>
      <c r="G67" s="150"/>
      <c r="H67" s="234"/>
    </row>
    <row r="68" spans="1:8" ht="12" customHeight="1" x14ac:dyDescent="0.2"/>
  </sheetData>
  <mergeCells count="4">
    <mergeCell ref="A2:B2"/>
    <mergeCell ref="A3:F3"/>
    <mergeCell ref="A4:G4"/>
    <mergeCell ref="H7:K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&amp;L&amp;G&amp;CAtelier/19 Architecture
4 avenue des Australiens / 80200 PERONNE&amp;R&amp;A</oddFooter>
  </headerFooter>
  <rowBreaks count="1" manualBreakCount="1">
    <brk id="65" max="6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55FC-9B9F-4677-B6A3-1A0DCE3401E2}">
  <sheetPr>
    <tabColor rgb="FF00B050"/>
    <pageSetUpPr fitToPage="1"/>
  </sheetPr>
  <dimension ref="A1:M57"/>
  <sheetViews>
    <sheetView tabSelected="1" view="pageBreakPreview" topLeftCell="A34" zoomScale="110" zoomScaleNormal="100" zoomScaleSheetLayoutView="110" zoomScalePageLayoutView="110" workbookViewId="0">
      <selection activeCell="B35" sqref="B35"/>
    </sheetView>
  </sheetViews>
  <sheetFormatPr baseColWidth="10" defaultColWidth="10.83203125" defaultRowHeight="12.75" customHeight="1" x14ac:dyDescent="0.2"/>
  <cols>
    <col min="1" max="1" width="9" style="119" customWidth="1"/>
    <col min="2" max="2" width="71.83203125" style="119" customWidth="1"/>
    <col min="3" max="3" width="5.5" style="119" customWidth="1"/>
    <col min="4" max="5" width="9.1640625" style="119" customWidth="1"/>
    <col min="6" max="6" width="10.6640625" style="119" customWidth="1"/>
    <col min="7" max="7" width="16" style="13" customWidth="1"/>
    <col min="8" max="8" width="0.6640625" style="119" customWidth="1"/>
    <col min="9" max="9" width="21.5" style="119" customWidth="1"/>
    <col min="10" max="10" width="3.83203125" style="119" customWidth="1"/>
    <col min="11" max="11" width="4.5" style="119" customWidth="1"/>
    <col min="12" max="16384" width="10.83203125" style="119"/>
  </cols>
  <sheetData>
    <row r="1" spans="1:13" ht="18" customHeight="1" thickBot="1" x14ac:dyDescent="0.25">
      <c r="G1" s="18"/>
      <c r="H1" s="120"/>
    </row>
    <row r="2" spans="1:13" s="121" customFormat="1" ht="18" customHeight="1" x14ac:dyDescent="0.2">
      <c r="A2" s="352" t="s">
        <v>252</v>
      </c>
      <c r="B2" s="353"/>
      <c r="C2" s="154"/>
      <c r="D2" s="154"/>
      <c r="E2" s="154"/>
      <c r="F2" s="155"/>
      <c r="G2" s="200">
        <v>45170</v>
      </c>
    </row>
    <row r="3" spans="1:13" s="122" customFormat="1" ht="63" customHeight="1" thickBot="1" x14ac:dyDescent="0.25">
      <c r="A3" s="375" t="s">
        <v>87</v>
      </c>
      <c r="B3" s="376"/>
      <c r="C3" s="376"/>
      <c r="D3" s="376"/>
      <c r="E3" s="376"/>
      <c r="F3" s="376"/>
      <c r="G3" s="202" t="s">
        <v>16</v>
      </c>
    </row>
    <row r="4" spans="1:13" s="123" customFormat="1" ht="18" customHeight="1" thickBot="1" x14ac:dyDescent="0.25">
      <c r="A4" s="377" t="s">
        <v>139</v>
      </c>
      <c r="B4" s="378"/>
      <c r="C4" s="378"/>
      <c r="D4" s="378"/>
      <c r="E4" s="378"/>
      <c r="F4" s="378"/>
      <c r="G4" s="379"/>
    </row>
    <row r="5" spans="1:13" ht="1.5" customHeight="1" x14ac:dyDescent="0.2">
      <c r="A5" s="203"/>
      <c r="B5" s="124"/>
      <c r="C5" s="124"/>
      <c r="D5" s="124"/>
      <c r="E5" s="124"/>
      <c r="F5" s="124"/>
      <c r="G5" s="194"/>
    </row>
    <row r="6" spans="1:13" ht="18" customHeight="1" x14ac:dyDescent="0.2">
      <c r="A6" s="204"/>
      <c r="F6" s="125"/>
      <c r="G6" s="173"/>
    </row>
    <row r="7" spans="1:13" s="129" customFormat="1" ht="18" customHeight="1" x14ac:dyDescent="0.2">
      <c r="A7" s="205"/>
      <c r="B7" s="126" t="s">
        <v>0</v>
      </c>
      <c r="C7" s="127" t="s">
        <v>1</v>
      </c>
      <c r="D7" s="127" t="s">
        <v>241</v>
      </c>
      <c r="E7" s="127" t="s">
        <v>242</v>
      </c>
      <c r="F7" s="128" t="s">
        <v>3</v>
      </c>
      <c r="G7" s="174" t="s">
        <v>4</v>
      </c>
      <c r="I7" s="380"/>
      <c r="J7" s="380"/>
      <c r="K7" s="380"/>
      <c r="L7" s="380"/>
    </row>
    <row r="8" spans="1:13" s="129" customFormat="1" ht="18" customHeight="1" x14ac:dyDescent="0.2">
      <c r="A8" s="205"/>
      <c r="B8" s="131" t="s">
        <v>124</v>
      </c>
      <c r="C8" s="131"/>
      <c r="D8" s="131"/>
      <c r="E8" s="131"/>
      <c r="F8" s="130"/>
      <c r="G8" s="176"/>
      <c r="I8" s="130"/>
      <c r="J8" s="130"/>
      <c r="K8" s="130"/>
      <c r="L8" s="130"/>
    </row>
    <row r="9" spans="1:13" ht="12" customHeight="1" x14ac:dyDescent="0.2">
      <c r="A9" s="205" t="s">
        <v>350</v>
      </c>
      <c r="B9" s="132" t="s">
        <v>159</v>
      </c>
      <c r="C9" s="133"/>
      <c r="D9" s="134"/>
      <c r="E9" s="134"/>
      <c r="F9" s="135"/>
      <c r="G9" s="195"/>
    </row>
    <row r="10" spans="1:13" ht="15" customHeight="1" x14ac:dyDescent="0.2">
      <c r="A10" s="206" t="s">
        <v>351</v>
      </c>
      <c r="B10" s="137" t="s">
        <v>160</v>
      </c>
      <c r="C10" s="133" t="s">
        <v>13</v>
      </c>
      <c r="D10" s="134">
        <v>1</v>
      </c>
      <c r="E10" s="134"/>
      <c r="F10" s="135"/>
      <c r="G10" s="195"/>
      <c r="M10" s="138"/>
    </row>
    <row r="11" spans="1:13" ht="15" customHeight="1" x14ac:dyDescent="0.2">
      <c r="A11" s="206" t="s">
        <v>352</v>
      </c>
      <c r="B11" s="137" t="s">
        <v>188</v>
      </c>
      <c r="C11" s="133" t="s">
        <v>13</v>
      </c>
      <c r="D11" s="134">
        <v>1</v>
      </c>
      <c r="E11" s="134"/>
      <c r="F11" s="135"/>
      <c r="G11" s="195"/>
    </row>
    <row r="12" spans="1:13" ht="15" customHeight="1" x14ac:dyDescent="0.2">
      <c r="A12" s="206" t="s">
        <v>354</v>
      </c>
      <c r="B12" s="137" t="s">
        <v>189</v>
      </c>
      <c r="C12" s="133" t="s">
        <v>13</v>
      </c>
      <c r="D12" s="134">
        <v>1</v>
      </c>
      <c r="E12" s="134"/>
      <c r="F12" s="135"/>
      <c r="G12" s="195"/>
    </row>
    <row r="13" spans="1:13" ht="15" customHeight="1" x14ac:dyDescent="0.2">
      <c r="A13" s="206" t="s">
        <v>353</v>
      </c>
      <c r="B13" s="137" t="s">
        <v>190</v>
      </c>
      <c r="C13" s="133" t="s">
        <v>13</v>
      </c>
      <c r="D13" s="134">
        <v>1</v>
      </c>
      <c r="E13" s="134"/>
      <c r="F13" s="135"/>
      <c r="G13" s="195"/>
    </row>
    <row r="14" spans="1:13" ht="15" customHeight="1" x14ac:dyDescent="0.2">
      <c r="A14" s="205" t="s">
        <v>355</v>
      </c>
      <c r="B14" s="132" t="s">
        <v>191</v>
      </c>
      <c r="C14" s="133"/>
      <c r="D14" s="134"/>
      <c r="E14" s="134"/>
      <c r="F14" s="135"/>
      <c r="G14" s="195"/>
    </row>
    <row r="15" spans="1:13" ht="15" customHeight="1" x14ac:dyDescent="0.2">
      <c r="A15" s="206" t="s">
        <v>356</v>
      </c>
      <c r="B15" s="137" t="s">
        <v>192</v>
      </c>
      <c r="C15" s="133" t="s">
        <v>13</v>
      </c>
      <c r="D15" s="134">
        <v>2</v>
      </c>
      <c r="E15" s="134"/>
      <c r="F15" s="135"/>
      <c r="G15" s="195"/>
    </row>
    <row r="16" spans="1:13" ht="15" customHeight="1" x14ac:dyDescent="0.2">
      <c r="A16" s="206" t="s">
        <v>357</v>
      </c>
      <c r="B16" s="137" t="s">
        <v>193</v>
      </c>
      <c r="C16" s="133" t="s">
        <v>13</v>
      </c>
      <c r="D16" s="134">
        <v>9</v>
      </c>
      <c r="E16" s="134"/>
      <c r="F16" s="135"/>
      <c r="G16" s="195"/>
    </row>
    <row r="17" spans="1:7" ht="15" customHeight="1" x14ac:dyDescent="0.2">
      <c r="A17" s="206" t="s">
        <v>358</v>
      </c>
      <c r="B17" s="137" t="s">
        <v>194</v>
      </c>
      <c r="C17" s="133" t="s">
        <v>10</v>
      </c>
      <c r="D17" s="134">
        <v>50</v>
      </c>
      <c r="E17" s="134"/>
      <c r="F17" s="135"/>
      <c r="G17" s="195"/>
    </row>
    <row r="18" spans="1:7" ht="15" customHeight="1" x14ac:dyDescent="0.2">
      <c r="A18" s="206" t="s">
        <v>359</v>
      </c>
      <c r="B18" s="137" t="s">
        <v>195</v>
      </c>
      <c r="C18" s="133" t="s">
        <v>13</v>
      </c>
      <c r="D18" s="134">
        <v>1</v>
      </c>
      <c r="E18" s="134"/>
      <c r="F18" s="135"/>
      <c r="G18" s="195"/>
    </row>
    <row r="19" spans="1:7" ht="15" customHeight="1" x14ac:dyDescent="0.2">
      <c r="A19" s="206" t="s">
        <v>360</v>
      </c>
      <c r="B19" s="137" t="s">
        <v>196</v>
      </c>
      <c r="C19" s="133" t="s">
        <v>10</v>
      </c>
      <c r="D19" s="134">
        <f>D16*2</f>
        <v>18</v>
      </c>
      <c r="E19" s="134"/>
      <c r="F19" s="135"/>
      <c r="G19" s="195"/>
    </row>
    <row r="20" spans="1:7" s="299" customFormat="1" ht="15" customHeight="1" x14ac:dyDescent="0.2">
      <c r="A20" s="292" t="s">
        <v>361</v>
      </c>
      <c r="B20" s="293" t="s">
        <v>197</v>
      </c>
      <c r="C20" s="294"/>
      <c r="D20" s="295"/>
      <c r="E20" s="295"/>
      <c r="F20" s="296"/>
      <c r="G20" s="249"/>
    </row>
    <row r="21" spans="1:7" s="299" customFormat="1" ht="15" customHeight="1" x14ac:dyDescent="0.2">
      <c r="A21" s="297" t="s">
        <v>362</v>
      </c>
      <c r="B21" s="298" t="s">
        <v>198</v>
      </c>
      <c r="C21" s="294" t="s">
        <v>171</v>
      </c>
      <c r="D21" s="295">
        <v>9</v>
      </c>
      <c r="E21" s="295"/>
      <c r="F21" s="296"/>
      <c r="G21" s="249"/>
    </row>
    <row r="22" spans="1:7" s="299" customFormat="1" ht="15" customHeight="1" x14ac:dyDescent="0.2">
      <c r="A22" s="297" t="s">
        <v>363</v>
      </c>
      <c r="B22" s="298" t="s">
        <v>199</v>
      </c>
      <c r="C22" s="294" t="s">
        <v>13</v>
      </c>
      <c r="D22" s="295">
        <v>1</v>
      </c>
      <c r="E22" s="295"/>
      <c r="F22" s="296"/>
      <c r="G22" s="249"/>
    </row>
    <row r="23" spans="1:7" ht="15" customHeight="1" x14ac:dyDescent="0.2">
      <c r="A23" s="205" t="s">
        <v>364</v>
      </c>
      <c r="B23" s="132" t="s">
        <v>200</v>
      </c>
      <c r="C23" s="133"/>
      <c r="D23" s="134"/>
      <c r="E23" s="134"/>
      <c r="F23" s="135"/>
      <c r="G23" s="195"/>
    </row>
    <row r="24" spans="1:7" ht="15" customHeight="1" x14ac:dyDescent="0.2">
      <c r="A24" s="205" t="s">
        <v>366</v>
      </c>
      <c r="B24" s="132" t="s">
        <v>365</v>
      </c>
      <c r="C24" s="133"/>
      <c r="D24" s="134"/>
      <c r="E24" s="134"/>
      <c r="F24" s="135"/>
      <c r="G24" s="195"/>
    </row>
    <row r="25" spans="1:7" ht="15" customHeight="1" x14ac:dyDescent="0.2">
      <c r="A25" s="206" t="s">
        <v>367</v>
      </c>
      <c r="B25" s="137" t="s">
        <v>201</v>
      </c>
      <c r="C25" s="133" t="s">
        <v>171</v>
      </c>
      <c r="D25" s="134">
        <v>4</v>
      </c>
      <c r="E25" s="134"/>
      <c r="F25" s="135"/>
      <c r="G25" s="195"/>
    </row>
    <row r="26" spans="1:7" ht="15" customHeight="1" x14ac:dyDescent="0.2">
      <c r="A26" s="206" t="s">
        <v>368</v>
      </c>
      <c r="B26" s="137" t="s">
        <v>202</v>
      </c>
      <c r="C26" s="133" t="s">
        <v>13</v>
      </c>
      <c r="D26" s="134">
        <v>1</v>
      </c>
      <c r="E26" s="134"/>
      <c r="F26" s="135"/>
      <c r="G26" s="195"/>
    </row>
    <row r="27" spans="1:7" ht="15" customHeight="1" x14ac:dyDescent="0.2">
      <c r="A27" s="206" t="s">
        <v>369</v>
      </c>
      <c r="B27" s="137" t="s">
        <v>203</v>
      </c>
      <c r="C27" s="133" t="s">
        <v>13</v>
      </c>
      <c r="D27" s="134">
        <v>1</v>
      </c>
      <c r="E27" s="134"/>
      <c r="F27" s="135"/>
      <c r="G27" s="195"/>
    </row>
    <row r="28" spans="1:7" ht="15" customHeight="1" x14ac:dyDescent="0.2">
      <c r="A28" s="206" t="s">
        <v>370</v>
      </c>
      <c r="B28" s="137" t="s">
        <v>204</v>
      </c>
      <c r="C28" s="133" t="s">
        <v>13</v>
      </c>
      <c r="D28" s="134">
        <v>1</v>
      </c>
      <c r="E28" s="134"/>
      <c r="F28" s="135"/>
      <c r="G28" s="195"/>
    </row>
    <row r="29" spans="1:7" ht="15" customHeight="1" x14ac:dyDescent="0.2">
      <c r="A29" s="206" t="s">
        <v>371</v>
      </c>
      <c r="B29" s="137" t="s">
        <v>205</v>
      </c>
      <c r="C29" s="133"/>
      <c r="D29" s="134"/>
      <c r="E29" s="134"/>
      <c r="F29" s="135"/>
      <c r="G29" s="195"/>
    </row>
    <row r="30" spans="1:7" ht="15" customHeight="1" x14ac:dyDescent="0.2">
      <c r="A30" s="206" t="s">
        <v>374</v>
      </c>
      <c r="B30" s="137" t="s">
        <v>206</v>
      </c>
      <c r="C30" s="133" t="s">
        <v>13</v>
      </c>
      <c r="D30" s="134">
        <v>3</v>
      </c>
      <c r="E30" s="134"/>
      <c r="F30" s="135"/>
      <c r="G30" s="195"/>
    </row>
    <row r="31" spans="1:7" ht="15" customHeight="1" x14ac:dyDescent="0.2">
      <c r="A31" s="206" t="s">
        <v>375</v>
      </c>
      <c r="B31" s="137" t="s">
        <v>207</v>
      </c>
      <c r="C31" s="133" t="s">
        <v>13</v>
      </c>
      <c r="D31" s="134">
        <v>7</v>
      </c>
      <c r="E31" s="134"/>
      <c r="F31" s="135"/>
      <c r="G31" s="195"/>
    </row>
    <row r="32" spans="1:7" ht="15" customHeight="1" x14ac:dyDescent="0.2">
      <c r="A32" s="206" t="s">
        <v>372</v>
      </c>
      <c r="B32" s="137" t="s">
        <v>208</v>
      </c>
      <c r="C32" s="133" t="s">
        <v>13</v>
      </c>
      <c r="D32" s="134">
        <v>1</v>
      </c>
      <c r="E32" s="134"/>
      <c r="F32" s="135"/>
      <c r="G32" s="195"/>
    </row>
    <row r="33" spans="1:7" ht="15" customHeight="1" x14ac:dyDescent="0.2">
      <c r="A33" s="206" t="s">
        <v>373</v>
      </c>
      <c r="B33" s="137" t="s">
        <v>209</v>
      </c>
      <c r="C33" s="133" t="s">
        <v>13</v>
      </c>
      <c r="D33" s="134">
        <v>1</v>
      </c>
      <c r="E33" s="134"/>
      <c r="F33" s="135"/>
      <c r="G33" s="195"/>
    </row>
    <row r="34" spans="1:7" ht="15" customHeight="1" x14ac:dyDescent="0.2">
      <c r="A34" s="205" t="s">
        <v>377</v>
      </c>
      <c r="B34" s="132" t="s">
        <v>281</v>
      </c>
      <c r="C34" s="133"/>
      <c r="D34" s="134"/>
      <c r="E34" s="134"/>
      <c r="F34" s="135"/>
      <c r="G34" s="195"/>
    </row>
    <row r="35" spans="1:7" ht="15" customHeight="1" x14ac:dyDescent="0.2">
      <c r="A35" s="206" t="s">
        <v>376</v>
      </c>
      <c r="B35" s="137" t="s">
        <v>282</v>
      </c>
      <c r="C35" s="133" t="s">
        <v>171</v>
      </c>
      <c r="D35" s="134">
        <v>1</v>
      </c>
      <c r="E35" s="134"/>
      <c r="F35" s="135"/>
      <c r="G35" s="195"/>
    </row>
    <row r="36" spans="1:7" ht="15" customHeight="1" x14ac:dyDescent="0.2">
      <c r="A36" s="206" t="s">
        <v>378</v>
      </c>
      <c r="B36" s="137" t="s">
        <v>283</v>
      </c>
      <c r="C36" s="133" t="s">
        <v>171</v>
      </c>
      <c r="D36" s="134">
        <v>1</v>
      </c>
      <c r="E36" s="134"/>
      <c r="F36" s="135"/>
      <c r="G36" s="195"/>
    </row>
    <row r="37" spans="1:7" ht="15" customHeight="1" x14ac:dyDescent="0.2">
      <c r="A37" s="206" t="s">
        <v>379</v>
      </c>
      <c r="B37" s="137" t="s">
        <v>284</v>
      </c>
      <c r="C37" s="133" t="s">
        <v>171</v>
      </c>
      <c r="D37" s="134">
        <v>1</v>
      </c>
      <c r="E37" s="134"/>
      <c r="F37" s="135"/>
      <c r="G37" s="195"/>
    </row>
    <row r="38" spans="1:7" ht="15" customHeight="1" x14ac:dyDescent="0.2">
      <c r="A38" s="206" t="s">
        <v>380</v>
      </c>
      <c r="B38" s="137" t="s">
        <v>285</v>
      </c>
      <c r="C38" s="133" t="s">
        <v>171</v>
      </c>
      <c r="D38" s="134">
        <v>1</v>
      </c>
      <c r="E38" s="134"/>
      <c r="F38" s="135"/>
      <c r="G38" s="195"/>
    </row>
    <row r="39" spans="1:7" ht="15" customHeight="1" x14ac:dyDescent="0.2">
      <c r="A39" s="206" t="s">
        <v>381</v>
      </c>
      <c r="B39" s="137" t="s">
        <v>286</v>
      </c>
      <c r="C39" s="133" t="s">
        <v>171</v>
      </c>
      <c r="D39" s="134">
        <v>1</v>
      </c>
      <c r="E39" s="134"/>
      <c r="F39" s="135"/>
      <c r="G39" s="195"/>
    </row>
    <row r="40" spans="1:7" ht="15" customHeight="1" x14ac:dyDescent="0.2">
      <c r="A40" s="206" t="s">
        <v>382</v>
      </c>
      <c r="B40" s="137" t="s">
        <v>287</v>
      </c>
      <c r="C40" s="133" t="s">
        <v>171</v>
      </c>
      <c r="D40" s="134">
        <v>1</v>
      </c>
      <c r="E40" s="134"/>
      <c r="F40" s="135"/>
      <c r="G40" s="195"/>
    </row>
    <row r="41" spans="1:7" ht="15" customHeight="1" x14ac:dyDescent="0.2">
      <c r="A41" s="205" t="s">
        <v>383</v>
      </c>
      <c r="B41" s="132" t="s">
        <v>210</v>
      </c>
      <c r="C41" s="133" t="s">
        <v>13</v>
      </c>
      <c r="D41" s="134">
        <v>1</v>
      </c>
      <c r="E41" s="134"/>
      <c r="F41" s="135"/>
      <c r="G41" s="195"/>
    </row>
    <row r="42" spans="1:7" ht="7.5" customHeight="1" x14ac:dyDescent="0.2">
      <c r="A42" s="206"/>
      <c r="B42" s="137"/>
      <c r="C42" s="133"/>
      <c r="D42" s="134"/>
      <c r="E42" s="134"/>
      <c r="F42" s="135"/>
      <c r="G42" s="196"/>
    </row>
    <row r="43" spans="1:7" ht="15" customHeight="1" x14ac:dyDescent="0.2">
      <c r="A43" s="205"/>
      <c r="B43" s="131" t="s">
        <v>123</v>
      </c>
      <c r="C43" s="133"/>
      <c r="D43" s="134"/>
      <c r="E43" s="134"/>
      <c r="F43" s="135"/>
      <c r="G43" s="195"/>
    </row>
    <row r="44" spans="1:7" ht="7.5" customHeight="1" x14ac:dyDescent="0.2">
      <c r="A44" s="205"/>
      <c r="B44" s="137"/>
      <c r="C44" s="133"/>
      <c r="D44" s="134"/>
      <c r="E44" s="134"/>
      <c r="F44" s="135"/>
      <c r="G44" s="195"/>
    </row>
    <row r="45" spans="1:7" ht="15" customHeight="1" x14ac:dyDescent="0.2">
      <c r="A45" s="205" t="s">
        <v>384</v>
      </c>
      <c r="B45" s="137" t="s">
        <v>207</v>
      </c>
      <c r="C45" s="133" t="s">
        <v>13</v>
      </c>
      <c r="D45" s="134">
        <v>3</v>
      </c>
      <c r="E45" s="134"/>
      <c r="F45" s="135"/>
      <c r="G45" s="195"/>
    </row>
    <row r="46" spans="1:7" ht="15" customHeight="1" thickBot="1" x14ac:dyDescent="0.25">
      <c r="A46" s="205"/>
      <c r="B46" s="137"/>
      <c r="C46" s="133"/>
      <c r="D46" s="134"/>
      <c r="E46" s="134"/>
      <c r="F46" s="135"/>
      <c r="G46" s="196"/>
    </row>
    <row r="47" spans="1:7" ht="15" customHeight="1" x14ac:dyDescent="0.2">
      <c r="A47" s="205"/>
      <c r="B47" s="139" t="s">
        <v>6</v>
      </c>
      <c r="C47" s="140"/>
      <c r="D47" s="141"/>
      <c r="E47" s="141"/>
      <c r="F47" s="141"/>
      <c r="G47" s="28">
        <f>SUM(G10:G19)+SUM(G23:G45)</f>
        <v>0</v>
      </c>
    </row>
    <row r="48" spans="1:7" ht="15" customHeight="1" x14ac:dyDescent="0.2">
      <c r="A48" s="205"/>
      <c r="B48" s="144" t="s">
        <v>8</v>
      </c>
      <c r="C48" s="145"/>
      <c r="D48" s="146"/>
      <c r="E48" s="146"/>
      <c r="F48" s="146"/>
      <c r="G48" s="30">
        <f>G47*0.2</f>
        <v>0</v>
      </c>
    </row>
    <row r="49" spans="1:9" ht="15" customHeight="1" thickBot="1" x14ac:dyDescent="0.25">
      <c r="A49" s="205"/>
      <c r="B49" s="147" t="s">
        <v>7</v>
      </c>
      <c r="C49" s="148"/>
      <c r="D49" s="149"/>
      <c r="E49" s="149"/>
      <c r="F49" s="149"/>
      <c r="G49" s="35">
        <f>G47+G48</f>
        <v>0</v>
      </c>
    </row>
    <row r="50" spans="1:9" ht="15" customHeight="1" thickBot="1" x14ac:dyDescent="0.25">
      <c r="A50" s="205"/>
      <c r="B50" s="137"/>
      <c r="C50" s="133"/>
      <c r="D50" s="134"/>
      <c r="E50" s="134"/>
      <c r="F50" s="135"/>
      <c r="G50" s="196"/>
    </row>
    <row r="51" spans="1:9" ht="15" customHeight="1" x14ac:dyDescent="0.2">
      <c r="A51" s="205"/>
      <c r="B51" s="274" t="s">
        <v>240</v>
      </c>
      <c r="C51" s="285"/>
      <c r="D51" s="286"/>
      <c r="E51" s="286"/>
      <c r="F51" s="286"/>
      <c r="G51" s="28">
        <f>SUM(G20:G22)</f>
        <v>0</v>
      </c>
    </row>
    <row r="52" spans="1:9" ht="15" customHeight="1" x14ac:dyDescent="0.2">
      <c r="A52" s="205"/>
      <c r="B52" s="284" t="s">
        <v>235</v>
      </c>
      <c r="C52" s="287"/>
      <c r="D52" s="288"/>
      <c r="E52" s="288"/>
      <c r="F52" s="288"/>
      <c r="G52" s="30">
        <f>G51*0.1</f>
        <v>0</v>
      </c>
    </row>
    <row r="53" spans="1:9" ht="15" customHeight="1" thickBot="1" x14ac:dyDescent="0.25">
      <c r="A53" s="205"/>
      <c r="B53" s="289" t="s">
        <v>7</v>
      </c>
      <c r="C53" s="290"/>
      <c r="D53" s="291"/>
      <c r="E53" s="291"/>
      <c r="F53" s="291"/>
      <c r="G53" s="35">
        <f>G51+G52</f>
        <v>0</v>
      </c>
    </row>
    <row r="54" spans="1:9" ht="15" customHeight="1" thickBot="1" x14ac:dyDescent="0.25">
      <c r="A54" s="206"/>
      <c r="B54" s="136"/>
      <c r="D54" s="151"/>
      <c r="E54" s="151"/>
      <c r="F54" s="151"/>
      <c r="G54" s="187"/>
    </row>
    <row r="55" spans="1:9" s="142" customFormat="1" ht="15" customHeight="1" thickBot="1" x14ac:dyDescent="0.25">
      <c r="A55" s="207"/>
      <c r="B55" s="139" t="s">
        <v>6</v>
      </c>
      <c r="C55" s="140"/>
      <c r="D55" s="141"/>
      <c r="E55" s="141"/>
      <c r="F55" s="141"/>
      <c r="G55" s="28">
        <f>G47+G51</f>
        <v>0</v>
      </c>
      <c r="I55" s="143"/>
    </row>
    <row r="56" spans="1:9" s="122" customFormat="1" ht="18" customHeight="1" x14ac:dyDescent="0.2">
      <c r="A56" s="201"/>
      <c r="B56" s="260" t="s">
        <v>236</v>
      </c>
      <c r="C56" s="145"/>
      <c r="D56" s="146"/>
      <c r="E56" s="146"/>
      <c r="F56" s="146"/>
      <c r="G56" s="28">
        <f>G48+G52</f>
        <v>0</v>
      </c>
    </row>
    <row r="57" spans="1:9" s="142" customFormat="1" ht="18" customHeight="1" thickBot="1" x14ac:dyDescent="0.25">
      <c r="A57" s="147"/>
      <c r="B57" s="147" t="s">
        <v>7</v>
      </c>
      <c r="C57" s="148"/>
      <c r="D57" s="149"/>
      <c r="E57" s="149"/>
      <c r="F57" s="149"/>
      <c r="G57" s="35">
        <f>G55+G56</f>
        <v>0</v>
      </c>
      <c r="I57" s="142">
        <f>I49+I53</f>
        <v>0</v>
      </c>
    </row>
  </sheetData>
  <mergeCells count="4">
    <mergeCell ref="A2:B2"/>
    <mergeCell ref="A3:F3"/>
    <mergeCell ref="A4:G4"/>
    <mergeCell ref="I7:L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&amp;L&amp;G&amp;CAtelier/19 Architecture
4 avenue des Australiens / 80200 PERONNE&amp;R&amp;A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O25"/>
  <sheetViews>
    <sheetView view="pageBreakPreview" zoomScale="90" zoomScaleNormal="90" zoomScaleSheetLayoutView="90" workbookViewId="0">
      <selection activeCell="N26" sqref="N26"/>
    </sheetView>
  </sheetViews>
  <sheetFormatPr baseColWidth="10" defaultColWidth="10.83203125" defaultRowHeight="12.75" customHeight="1" x14ac:dyDescent="0.2"/>
  <cols>
    <col min="1" max="1" width="0.5" style="1" customWidth="1"/>
    <col min="2" max="2" width="1.5" style="1" customWidth="1"/>
    <col min="3" max="3" width="3.33203125" style="1" customWidth="1"/>
    <col min="4" max="4" width="5.33203125" style="1" customWidth="1"/>
    <col min="5" max="5" width="8.6640625" style="1" customWidth="1"/>
    <col min="6" max="6" width="10.6640625" style="13" customWidth="1"/>
    <col min="7" max="7" width="29" style="13" customWidth="1"/>
    <col min="8" max="8" width="0.6640625" style="1" customWidth="1"/>
    <col min="9" max="9" width="11.5" style="1" customWidth="1"/>
    <col min="10" max="11" width="17.5" style="1" customWidth="1"/>
    <col min="12" max="12" width="1" style="1" customWidth="1"/>
    <col min="13" max="13" width="22.33203125" style="1" customWidth="1"/>
    <col min="14" max="14" width="31.1640625" style="1" customWidth="1"/>
    <col min="15" max="16384" width="10.83203125" style="1"/>
  </cols>
  <sheetData>
    <row r="1" spans="2:15" s="4" customFormat="1" ht="27" customHeight="1" x14ac:dyDescent="0.2">
      <c r="B1" s="340"/>
      <c r="C1" s="352" t="s">
        <v>253</v>
      </c>
      <c r="D1" s="353"/>
      <c r="E1" s="353"/>
      <c r="F1" s="353"/>
      <c r="G1" s="353"/>
      <c r="H1" s="353"/>
      <c r="I1" s="353"/>
      <c r="J1" s="353"/>
      <c r="K1" s="353"/>
      <c r="L1" s="154"/>
      <c r="M1" s="320">
        <v>45170</v>
      </c>
    </row>
    <row r="2" spans="2:15" s="17" customFormat="1" ht="18" customHeight="1" x14ac:dyDescent="0.2">
      <c r="B2" s="74"/>
      <c r="C2" s="386">
        <v>220032</v>
      </c>
      <c r="D2" s="387"/>
      <c r="E2" s="387"/>
      <c r="F2" s="387"/>
      <c r="G2" s="387"/>
      <c r="H2" s="341"/>
      <c r="I2" s="387" t="s">
        <v>22</v>
      </c>
      <c r="J2" s="387"/>
      <c r="K2" s="388"/>
      <c r="L2" s="388"/>
      <c r="M2" s="389"/>
      <c r="N2" s="5"/>
      <c r="O2" s="5"/>
    </row>
    <row r="3" spans="2:15" s="7" customFormat="1" ht="31.5" customHeight="1" x14ac:dyDescent="0.2">
      <c r="B3" s="1"/>
      <c r="C3" s="394" t="s">
        <v>149</v>
      </c>
      <c r="D3" s="395"/>
      <c r="E3" s="395"/>
      <c r="F3" s="395"/>
      <c r="G3" s="395"/>
      <c r="H3" s="342"/>
      <c r="I3" s="390" t="s">
        <v>234</v>
      </c>
      <c r="J3" s="390"/>
      <c r="K3" s="390"/>
      <c r="L3" s="359"/>
      <c r="M3" s="391"/>
    </row>
    <row r="4" spans="2:15" s="7" customFormat="1" ht="31.5" customHeight="1" thickBot="1" x14ac:dyDescent="0.25">
      <c r="B4" s="75"/>
      <c r="C4" s="396"/>
      <c r="D4" s="397"/>
      <c r="E4" s="397"/>
      <c r="F4" s="397"/>
      <c r="G4" s="397"/>
      <c r="H4" s="76"/>
      <c r="I4" s="392"/>
      <c r="J4" s="392"/>
      <c r="K4" s="392"/>
      <c r="L4" s="392"/>
      <c r="M4" s="393"/>
    </row>
    <row r="5" spans="2:15" s="7" customFormat="1" ht="15" customHeight="1" x14ac:dyDescent="0.2">
      <c r="B5" s="1"/>
      <c r="C5" s="158"/>
      <c r="D5" s="19"/>
      <c r="E5" s="19"/>
      <c r="F5" s="19"/>
      <c r="G5" s="19"/>
      <c r="H5" s="19"/>
      <c r="I5" s="19"/>
      <c r="J5" s="19"/>
      <c r="K5" s="19"/>
      <c r="L5" s="19"/>
      <c r="M5" s="159"/>
    </row>
    <row r="6" spans="2:15" s="7" customFormat="1" ht="15" customHeight="1" thickBot="1" x14ac:dyDescent="0.25">
      <c r="B6" s="1"/>
      <c r="C6" s="160"/>
      <c r="D6" s="1"/>
      <c r="E6" s="1"/>
      <c r="F6" s="1"/>
      <c r="G6" s="1"/>
      <c r="H6" s="1"/>
      <c r="I6" s="1"/>
      <c r="J6" s="1"/>
      <c r="K6" s="6"/>
      <c r="L6" s="1"/>
      <c r="M6" s="161"/>
    </row>
    <row r="7" spans="2:15" s="7" customFormat="1" ht="15" customHeight="1" x14ac:dyDescent="0.2">
      <c r="C7" s="213" t="s">
        <v>23</v>
      </c>
      <c r="D7" s="214"/>
      <c r="E7" s="214"/>
      <c r="F7" s="214"/>
      <c r="G7" s="215"/>
      <c r="H7" s="216"/>
      <c r="I7" s="217" t="s">
        <v>49</v>
      </c>
      <c r="J7" s="218" t="s">
        <v>24</v>
      </c>
      <c r="K7" s="219" t="s">
        <v>25</v>
      </c>
      <c r="L7" s="220"/>
      <c r="M7" s="221" t="s">
        <v>26</v>
      </c>
    </row>
    <row r="8" spans="2:15" s="7" customFormat="1" ht="15" customHeight="1" x14ac:dyDescent="0.2">
      <c r="B8" s="75"/>
      <c r="C8" s="208"/>
      <c r="D8" s="384"/>
      <c r="E8" s="384"/>
      <c r="F8" s="384"/>
      <c r="G8" s="384"/>
      <c r="H8" s="77"/>
      <c r="I8" s="78"/>
      <c r="J8" s="79"/>
      <c r="K8" s="80"/>
      <c r="L8" s="81"/>
      <c r="M8" s="222"/>
    </row>
    <row r="9" spans="2:15" s="7" customFormat="1" ht="15" customHeight="1" x14ac:dyDescent="0.2">
      <c r="B9" s="75"/>
      <c r="C9" s="338">
        <v>1</v>
      </c>
      <c r="D9" s="385" t="s">
        <v>292</v>
      </c>
      <c r="E9" s="385"/>
      <c r="F9" s="385"/>
      <c r="G9" s="385"/>
      <c r="H9" s="77"/>
      <c r="I9" s="78"/>
      <c r="J9" s="82"/>
      <c r="K9" s="83"/>
      <c r="L9" s="84"/>
      <c r="M9" s="209"/>
    </row>
    <row r="10" spans="2:15" s="7" customFormat="1" ht="15" customHeight="1" x14ac:dyDescent="0.2">
      <c r="B10" s="75"/>
      <c r="C10" s="339">
        <v>2</v>
      </c>
      <c r="D10" s="382" t="s">
        <v>143</v>
      </c>
      <c r="E10" s="382"/>
      <c r="F10" s="382"/>
      <c r="G10" s="382"/>
      <c r="H10" s="77"/>
      <c r="I10" s="78">
        <v>0.1</v>
      </c>
      <c r="J10" s="82">
        <f>'Demol GO lot 02'!F51</f>
        <v>0</v>
      </c>
      <c r="K10" s="83">
        <f>+J10*I10</f>
        <v>0</v>
      </c>
      <c r="L10" s="84"/>
      <c r="M10" s="209">
        <f t="shared" ref="M10:M14" si="0">+K10+J10</f>
        <v>0</v>
      </c>
    </row>
    <row r="11" spans="2:15" s="7" customFormat="1" ht="15" customHeight="1" x14ac:dyDescent="0.2">
      <c r="B11" s="75"/>
      <c r="C11" s="339" t="s">
        <v>288</v>
      </c>
      <c r="D11" s="382" t="s">
        <v>290</v>
      </c>
      <c r="E11" s="382"/>
      <c r="F11" s="382"/>
      <c r="G11" s="382"/>
      <c r="H11" s="77"/>
      <c r="I11" s="78">
        <v>0.1</v>
      </c>
      <c r="J11" s="82">
        <f>'Menuiserie EXT BOIS lot 03A'!F16</f>
        <v>0</v>
      </c>
      <c r="K11" s="83">
        <f>'Menuiserie EXT BOIS lot 03A'!F17</f>
        <v>0</v>
      </c>
      <c r="L11" s="84"/>
      <c r="M11" s="209">
        <f>+K11+J11</f>
        <v>0</v>
      </c>
    </row>
    <row r="12" spans="2:15" s="7" customFormat="1" ht="15" customHeight="1" x14ac:dyDescent="0.2">
      <c r="B12" s="75"/>
      <c r="C12" s="339" t="s">
        <v>289</v>
      </c>
      <c r="D12" s="382" t="s">
        <v>291</v>
      </c>
      <c r="E12" s="382"/>
      <c r="F12" s="382"/>
      <c r="G12" s="383"/>
      <c r="H12" s="77"/>
      <c r="I12" s="78" t="s">
        <v>237</v>
      </c>
      <c r="J12" s="82">
        <f>'Serrurerie lot 03B'!F25</f>
        <v>0</v>
      </c>
      <c r="K12" s="83">
        <f>'Serrurerie lot 03B'!F26</f>
        <v>0</v>
      </c>
      <c r="L12" s="84"/>
      <c r="M12" s="209">
        <f>K12+J12</f>
        <v>0</v>
      </c>
    </row>
    <row r="13" spans="2:15" s="23" customFormat="1" ht="15" customHeight="1" x14ac:dyDescent="0.2">
      <c r="B13" s="75"/>
      <c r="C13" s="223">
        <v>4</v>
      </c>
      <c r="D13" s="381" t="s">
        <v>141</v>
      </c>
      <c r="E13" s="381"/>
      <c r="F13" s="381"/>
      <c r="G13" s="381"/>
      <c r="H13" s="77"/>
      <c r="I13" s="78" t="s">
        <v>237</v>
      </c>
      <c r="J13" s="82">
        <f>'Menuiserie Int lot 4 TVA'!F41</f>
        <v>0</v>
      </c>
      <c r="K13" s="83">
        <f>'Menuiserie Int lot 4 TVA'!F42</f>
        <v>0</v>
      </c>
      <c r="L13" s="84"/>
      <c r="M13" s="209">
        <f t="shared" si="0"/>
        <v>0</v>
      </c>
    </row>
    <row r="14" spans="2:15" ht="15" customHeight="1" x14ac:dyDescent="0.2">
      <c r="B14" s="75"/>
      <c r="C14" s="223">
        <v>5</v>
      </c>
      <c r="D14" s="381" t="s">
        <v>142</v>
      </c>
      <c r="E14" s="381"/>
      <c r="F14" s="381"/>
      <c r="G14" s="381"/>
      <c r="H14" s="77"/>
      <c r="I14" s="78">
        <v>0.1</v>
      </c>
      <c r="J14" s="82">
        <f>'Peinture Sol Souple lot 5'!F29</f>
        <v>0</v>
      </c>
      <c r="K14" s="83">
        <f>+J14*I14</f>
        <v>0</v>
      </c>
      <c r="L14" s="84"/>
      <c r="M14" s="209">
        <f t="shared" si="0"/>
        <v>0</v>
      </c>
    </row>
    <row r="15" spans="2:15" s="8" customFormat="1" ht="15" customHeight="1" x14ac:dyDescent="0.2">
      <c r="B15" s="75"/>
      <c r="C15" s="339">
        <v>6</v>
      </c>
      <c r="D15" s="382" t="s">
        <v>144</v>
      </c>
      <c r="E15" s="382"/>
      <c r="F15" s="382"/>
      <c r="G15" s="383"/>
      <c r="H15" s="77"/>
      <c r="I15" s="78" t="s">
        <v>237</v>
      </c>
      <c r="J15" s="85">
        <f>'CFCF Lot 6'!G63</f>
        <v>0</v>
      </c>
      <c r="K15" s="83">
        <f>'CFCF Lot 6'!G64</f>
        <v>0</v>
      </c>
      <c r="L15" s="84"/>
      <c r="M15" s="209">
        <f>J15+K15</f>
        <v>0</v>
      </c>
    </row>
    <row r="16" spans="2:15" s="4" customFormat="1" ht="15" customHeight="1" x14ac:dyDescent="0.2">
      <c r="B16" s="75"/>
      <c r="C16" s="339">
        <v>7</v>
      </c>
      <c r="D16" s="382" t="s">
        <v>145</v>
      </c>
      <c r="E16" s="382"/>
      <c r="F16" s="382"/>
      <c r="G16" s="382"/>
      <c r="H16" s="77"/>
      <c r="I16" s="78" t="s">
        <v>237</v>
      </c>
      <c r="J16" s="82">
        <f>'CVC Lot 7'!G55</f>
        <v>0</v>
      </c>
      <c r="K16" s="83">
        <f>'CVC Lot 7'!G56</f>
        <v>0</v>
      </c>
      <c r="L16" s="84"/>
      <c r="M16" s="209">
        <f>J16+K16</f>
        <v>0</v>
      </c>
    </row>
    <row r="17" spans="2:14" ht="16.5" customHeight="1" x14ac:dyDescent="0.2">
      <c r="B17" s="75"/>
      <c r="C17" s="224"/>
      <c r="D17" s="381"/>
      <c r="E17" s="381"/>
      <c r="F17" s="381"/>
      <c r="G17" s="381"/>
      <c r="H17" s="77"/>
      <c r="I17" s="78"/>
      <c r="J17" s="82"/>
      <c r="K17" s="83"/>
      <c r="L17" s="84"/>
      <c r="M17" s="209"/>
    </row>
    <row r="18" spans="2:14" ht="14.25" customHeight="1" x14ac:dyDescent="0.2">
      <c r="B18" s="75"/>
      <c r="C18" s="208"/>
      <c r="D18" s="86"/>
      <c r="E18" s="86" t="s">
        <v>28</v>
      </c>
      <c r="F18" s="86"/>
      <c r="G18" s="87"/>
      <c r="H18" s="77"/>
      <c r="I18" s="78"/>
      <c r="J18" s="88">
        <f>SUM(J10:J16)</f>
        <v>0</v>
      </c>
      <c r="K18" s="88">
        <f>SUM(K10:K16)</f>
        <v>0</v>
      </c>
      <c r="L18" s="89"/>
      <c r="M18" s="225">
        <f>SUM(M10:M16)</f>
        <v>0</v>
      </c>
      <c r="N18" s="343">
        <f>J18+K18</f>
        <v>0</v>
      </c>
    </row>
    <row r="19" spans="2:14" ht="14.25" customHeight="1" thickBot="1" x14ac:dyDescent="0.25">
      <c r="B19" s="75"/>
      <c r="C19" s="210"/>
      <c r="D19" s="211"/>
      <c r="E19" s="211"/>
      <c r="F19" s="211"/>
      <c r="G19" s="211"/>
      <c r="H19" s="212"/>
      <c r="I19" s="226"/>
      <c r="J19" s="227"/>
      <c r="K19" s="228"/>
      <c r="L19" s="227"/>
      <c r="M19" s="229"/>
    </row>
    <row r="20" spans="2:14" ht="14.25" customHeight="1" thickBot="1" x14ac:dyDescent="0.25">
      <c r="C20" s="90"/>
      <c r="D20" s="90"/>
      <c r="E20" s="90"/>
      <c r="F20" s="90"/>
      <c r="G20" s="1"/>
      <c r="J20" s="20"/>
      <c r="K20" s="20"/>
      <c r="L20" s="20"/>
      <c r="M20" s="20"/>
    </row>
    <row r="21" spans="2:14" ht="14.25" customHeight="1" x14ac:dyDescent="0.2">
      <c r="E21" s="91" t="s">
        <v>29</v>
      </c>
      <c r="F21" s="92"/>
      <c r="G21" s="92"/>
      <c r="H21" s="92"/>
      <c r="I21" s="92"/>
      <c r="J21" s="93"/>
      <c r="K21" s="94"/>
      <c r="L21" s="92"/>
      <c r="M21" s="95">
        <f>+J18</f>
        <v>0</v>
      </c>
    </row>
    <row r="22" spans="2:14" ht="14.25" customHeight="1" x14ac:dyDescent="0.2">
      <c r="E22" s="96" t="s">
        <v>30</v>
      </c>
      <c r="F22" s="97"/>
      <c r="G22" s="98"/>
      <c r="H22" s="98"/>
      <c r="I22" s="98"/>
      <c r="J22" s="98"/>
      <c r="K22" s="98"/>
      <c r="L22" s="98"/>
      <c r="M22" s="99">
        <f>+K18</f>
        <v>0</v>
      </c>
    </row>
    <row r="23" spans="2:14" ht="14.25" customHeight="1" thickBot="1" x14ac:dyDescent="0.25">
      <c r="B23" s="74"/>
      <c r="C23" s="100"/>
      <c r="D23" s="100"/>
      <c r="E23" s="101" t="s">
        <v>31</v>
      </c>
      <c r="F23" s="102"/>
      <c r="G23" s="103"/>
      <c r="H23" s="103"/>
      <c r="I23" s="103"/>
      <c r="J23" s="104"/>
      <c r="K23" s="104"/>
      <c r="L23" s="104"/>
      <c r="M23" s="105">
        <f>+M18</f>
        <v>0</v>
      </c>
      <c r="N23" s="343">
        <f>M21+M22</f>
        <v>0</v>
      </c>
    </row>
    <row r="24" spans="2:14" ht="14.25" customHeight="1" thickTop="1" x14ac:dyDescent="0.2">
      <c r="B24" s="74"/>
      <c r="C24" s="100"/>
      <c r="D24" s="100"/>
      <c r="E24" s="100"/>
      <c r="F24" s="100"/>
      <c r="G24" s="74"/>
      <c r="H24" s="74"/>
      <c r="I24" s="74"/>
      <c r="J24" s="106"/>
      <c r="K24" s="106"/>
      <c r="L24" s="106"/>
      <c r="M24" s="107"/>
    </row>
    <row r="25" spans="2:14" ht="14.25" customHeight="1" x14ac:dyDescent="0.2"/>
  </sheetData>
  <mergeCells count="16">
    <mergeCell ref="C1:K1"/>
    <mergeCell ref="C2:G2"/>
    <mergeCell ref="I2:M2"/>
    <mergeCell ref="I3:M3"/>
    <mergeCell ref="I4:M4"/>
    <mergeCell ref="C3:G4"/>
    <mergeCell ref="D17:G17"/>
    <mergeCell ref="D15:G15"/>
    <mergeCell ref="D16:G16"/>
    <mergeCell ref="D14:G14"/>
    <mergeCell ref="D8:G8"/>
    <mergeCell ref="D9:G9"/>
    <mergeCell ref="D10:G10"/>
    <mergeCell ref="D11:G11"/>
    <mergeCell ref="D13:G13"/>
    <mergeCell ref="D12:G12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Footer>&amp;L&amp;G&amp;CAtelier/19 Architecture
4 avenue des Australiens / 80200 PERONNE&amp;R&amp;A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17</vt:i4>
      </vt:variant>
    </vt:vector>
  </HeadingPairs>
  <TitlesOfParts>
    <vt:vector size="26" baseType="lpstr">
      <vt:lpstr>DQE ENTETE</vt:lpstr>
      <vt:lpstr>Demol GO lot 02</vt:lpstr>
      <vt:lpstr>Menuiserie EXT BOIS lot 03A</vt:lpstr>
      <vt:lpstr>Serrurerie lot 03B</vt:lpstr>
      <vt:lpstr>Menuiserie Int lot 4 TVA</vt:lpstr>
      <vt:lpstr>Peinture Sol Souple lot 5</vt:lpstr>
      <vt:lpstr>CFCF Lot 6</vt:lpstr>
      <vt:lpstr>CVC Lot 7</vt:lpstr>
      <vt:lpstr>TABLEAU RECAP</vt:lpstr>
      <vt:lpstr>'CFCF Lot 6'!Impression_des_titres</vt:lpstr>
      <vt:lpstr>'CFCF Lot 6'!Print_Area</vt:lpstr>
      <vt:lpstr>'CVC Lot 7'!Print_Area</vt:lpstr>
      <vt:lpstr>'Demol GO lot 02'!Print_Area</vt:lpstr>
      <vt:lpstr>'Menuiserie EXT BOIS lot 03A'!Print_Area</vt:lpstr>
      <vt:lpstr>'Menuiserie Int lot 4 TVA'!Print_Area</vt:lpstr>
      <vt:lpstr>'Peinture Sol Souple lot 5'!Print_Area</vt:lpstr>
      <vt:lpstr>'Serrurerie lot 03B'!Print_Area</vt:lpstr>
      <vt:lpstr>'TABLEAU RECAP'!Print_Area</vt:lpstr>
      <vt:lpstr>'CFCF Lot 6'!Zone_d_impression</vt:lpstr>
      <vt:lpstr>'CVC Lot 7'!Zone_d_impression</vt:lpstr>
      <vt:lpstr>'Demol GO lot 02'!Zone_d_impression</vt:lpstr>
      <vt:lpstr>'Menuiserie EXT BOIS lot 03A'!Zone_d_impression</vt:lpstr>
      <vt:lpstr>'Menuiserie Int lot 4 TVA'!Zone_d_impression</vt:lpstr>
      <vt:lpstr>'Peinture Sol Souple lot 5'!Zone_d_impression</vt:lpstr>
      <vt:lpstr>'Serrurerie lot 03B'!Zone_d_impression</vt:lpstr>
      <vt:lpstr>'TABLEAU RECAP'!Zone_d_impression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Rouah</dc:creator>
  <cp:lastModifiedBy>Atelier 19</cp:lastModifiedBy>
  <cp:lastPrinted>2023-05-19T08:45:21Z</cp:lastPrinted>
  <dcterms:created xsi:type="dcterms:W3CDTF">2014-01-06T14:14:59Z</dcterms:created>
  <dcterms:modified xsi:type="dcterms:W3CDTF">2023-09-20T18:46:16Z</dcterms:modified>
</cp:coreProperties>
</file>