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drawings/drawing1.xml" ContentType="application/vnd.openxmlformats-officedocument.drawing+xml"/>
  <Override PartName="/xl/tables/table4.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SRV-NAS\ArchivesGPA\Structure de référence\SERVICE ACHATS\06-DDOI\AMO Socle\00-OLD\"/>
    </mc:Choice>
  </mc:AlternateContent>
  <xr:revisionPtr revIDLastSave="0" documentId="8_{F8C9999E-1482-481D-8725-FC00A484D9D2}" xr6:coauthVersionLast="47" xr6:coauthVersionMax="47" xr10:uidLastSave="{00000000-0000-0000-0000-000000000000}"/>
  <bookViews>
    <workbookView xWindow="-108" yWindow="-108" windowWidth="23256" windowHeight="12456" xr2:uid="{00000000-000D-0000-FFFF-FFFF00000000}"/>
  </bookViews>
  <sheets>
    <sheet name="SOCLES TOUTES EXIGENCES" sheetId="2" r:id="rId1"/>
    <sheet name="SOCLE OBLIGATOIRE" sheetId="6" r:id="rId2"/>
    <sheet name="SOCLE OPTIONNEL" sheetId="7" r:id="rId3"/>
    <sheet name="VERSION" sheetId="8" r:id="rId4"/>
  </sheets>
  <definedNames>
    <definedName name="_xlnm._FilterDatabase" localSheetId="0" hidden="1">'SOCLES TOUTES EXIGENCES'!$E$2:$AB$151</definedName>
    <definedName name="Des_espaces_agréables_à_vivre_pratiques_et_confortables">#REF!</definedName>
    <definedName name="Des_lieux_de_vie_plus_sûrs_et_qui_favorisent_la_santé">#REF!</definedName>
    <definedName name="Des_services_qui_facilitent_le_bien_vivre_ensemble">#REF!</definedName>
    <definedName name="GENERALITES_SMR_CHANTIER">#REF!</definedName>
    <definedName name="PERFORMANCE_ECONOMIQUE">#REF!</definedName>
    <definedName name="QUALITE_DE_VIE">#REF!</definedName>
    <definedName name="RESPECT_ENVIRONNEMENT">#REF!</definedName>
    <definedName name="Une_contribution_au_dynamisme_et_au_développement_des_territoires">#REF!</definedName>
    <definedName name="Une_limitation_des_pollutions_et_la_lutte_contre_le_changement_climatique">#REF!</definedName>
    <definedName name="Une_optimisation_des_charges_et_des_coûts">#REF!</definedName>
    <definedName name="Une_prise_en_compte_de_la_nature_et_de_la_biodiversité">#REF!</definedName>
    <definedName name="Une_utilisation_raisonnée_des_énergies_et_des_ressources_naturelles">#REF!</definedName>
    <definedName name="_xlnm.Print_Area" localSheetId="1">Tableau2[#All]</definedName>
    <definedName name="_xlnm.Print_Area" localSheetId="0">'SOCLES TOUTES EXIGENCES'!$B$1:$M$139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 i="7" l="1"/>
  <c r="E3" i="7"/>
  <c r="E4" i="7"/>
  <c r="E5" i="7"/>
  <c r="E6" i="7"/>
  <c r="E7" i="7"/>
  <c r="E8" i="7"/>
  <c r="E9" i="7"/>
  <c r="E10" i="7"/>
  <c r="E11" i="7"/>
  <c r="E12" i="7"/>
  <c r="E13" i="7"/>
  <c r="E14" i="7"/>
  <c r="E15" i="7"/>
  <c r="E16" i="7"/>
  <c r="E17" i="7"/>
  <c r="E18" i="7"/>
  <c r="E19" i="7"/>
  <c r="E20" i="7"/>
  <c r="E21" i="7"/>
  <c r="E22" i="7"/>
  <c r="E23" i="7"/>
  <c r="E24" i="7"/>
  <c r="E25" i="7"/>
  <c r="E26" i="7"/>
  <c r="E27" i="7"/>
  <c r="E28" i="7"/>
  <c r="E29" i="7"/>
  <c r="E30" i="7"/>
  <c r="E31" i="7"/>
  <c r="E32" i="7"/>
  <c r="E33" i="7"/>
  <c r="E34" i="7"/>
  <c r="E35" i="7"/>
  <c r="E36" i="7"/>
  <c r="E37" i="7"/>
  <c r="E38" i="7"/>
  <c r="E39" i="7"/>
  <c r="E40" i="7"/>
  <c r="E41" i="7"/>
  <c r="E42" i="7"/>
  <c r="E43" i="7"/>
  <c r="E44" i="7"/>
  <c r="E45" i="7"/>
  <c r="E46" i="7"/>
  <c r="E47" i="7"/>
  <c r="E48" i="7"/>
  <c r="E49" i="7"/>
  <c r="E50" i="7"/>
  <c r="E51" i="7"/>
  <c r="E52" i="7"/>
  <c r="E53" i="7"/>
  <c r="E54" i="7"/>
  <c r="E55" i="7"/>
  <c r="E56" i="7"/>
  <c r="E57" i="7"/>
  <c r="F2" i="7"/>
  <c r="F3" i="7"/>
  <c r="F4" i="7"/>
  <c r="F5" i="7"/>
  <c r="F6" i="7"/>
  <c r="F7" i="7"/>
  <c r="F8" i="7"/>
  <c r="F9" i="7"/>
  <c r="F10" i="7"/>
  <c r="F11" i="7"/>
  <c r="F12" i="7"/>
  <c r="F13" i="7"/>
  <c r="F14" i="7"/>
  <c r="F15" i="7"/>
  <c r="F16" i="7"/>
  <c r="F17" i="7"/>
  <c r="F18" i="7"/>
  <c r="F19" i="7"/>
  <c r="F20" i="7"/>
  <c r="F21" i="7"/>
  <c r="F22" i="7"/>
  <c r="F23" i="7"/>
  <c r="F24" i="7"/>
  <c r="F25" i="7"/>
  <c r="F26" i="7"/>
  <c r="F27" i="7"/>
  <c r="F28" i="7"/>
  <c r="F29" i="7"/>
  <c r="F30" i="7"/>
  <c r="F31" i="7"/>
  <c r="F32" i="7"/>
  <c r="F33" i="7"/>
  <c r="F34" i="7"/>
  <c r="F35" i="7"/>
  <c r="F36" i="7"/>
  <c r="F37" i="7"/>
  <c r="F38" i="7"/>
  <c r="F39" i="7"/>
  <c r="F40" i="7"/>
  <c r="F41" i="7"/>
  <c r="F42" i="7"/>
  <c r="F43" i="7"/>
  <c r="F44" i="7"/>
  <c r="F45" i="7"/>
  <c r="F46" i="7"/>
  <c r="F47" i="7"/>
  <c r="F48" i="7"/>
  <c r="F49" i="7"/>
  <c r="F50" i="7"/>
  <c r="F51" i="7"/>
  <c r="F52" i="7"/>
  <c r="F53" i="7"/>
  <c r="F54" i="7"/>
  <c r="F55" i="7"/>
  <c r="F56" i="7"/>
  <c r="F57" i="7"/>
  <c r="C2" i="7"/>
  <c r="C3" i="7"/>
  <c r="C4" i="7"/>
  <c r="C5" i="7"/>
  <c r="C6" i="7"/>
  <c r="C7" i="7"/>
  <c r="C8" i="7"/>
  <c r="C9" i="7"/>
  <c r="C10" i="7"/>
  <c r="C11" i="7"/>
  <c r="C12" i="7"/>
  <c r="C13" i="7"/>
  <c r="C14" i="7"/>
  <c r="C15" i="7"/>
  <c r="C16" i="7"/>
  <c r="C17" i="7"/>
  <c r="C18" i="7"/>
  <c r="C19" i="7"/>
  <c r="C20" i="7"/>
  <c r="C21" i="7"/>
  <c r="C22" i="7"/>
  <c r="C23" i="7"/>
  <c r="C24" i="7"/>
  <c r="C25" i="7"/>
  <c r="C26" i="7"/>
  <c r="C27" i="7"/>
  <c r="C28" i="7"/>
  <c r="C29" i="7"/>
  <c r="C30" i="7"/>
  <c r="C31" i="7"/>
  <c r="C32" i="7"/>
  <c r="C33" i="7"/>
  <c r="C34" i="7"/>
  <c r="C35" i="7"/>
  <c r="C36" i="7"/>
  <c r="C37" i="7"/>
  <c r="C38" i="7"/>
  <c r="C39" i="7"/>
  <c r="C40" i="7"/>
  <c r="C41" i="7"/>
  <c r="C42" i="7"/>
  <c r="C43" i="7"/>
  <c r="C44" i="7"/>
  <c r="C45" i="7"/>
  <c r="C46" i="7"/>
  <c r="C47" i="7"/>
  <c r="C48" i="7"/>
  <c r="C49" i="7"/>
  <c r="C50" i="7"/>
  <c r="C51" i="7"/>
  <c r="C52" i="7"/>
  <c r="C53" i="7"/>
  <c r="C54" i="7"/>
  <c r="C55" i="7"/>
  <c r="C56" i="7"/>
  <c r="C57" i="7"/>
  <c r="D2" i="7"/>
  <c r="D3" i="7"/>
  <c r="D4" i="7"/>
  <c r="D5" i="7"/>
  <c r="D6" i="7"/>
  <c r="D7" i="7"/>
  <c r="D8" i="7"/>
  <c r="D9" i="7"/>
  <c r="D10" i="7"/>
  <c r="D11" i="7"/>
  <c r="D12" i="7"/>
  <c r="D13" i="7"/>
  <c r="D14" i="7"/>
  <c r="D15" i="7"/>
  <c r="D16" i="7"/>
  <c r="D17" i="7"/>
  <c r="D18" i="7"/>
  <c r="D19" i="7"/>
  <c r="D20" i="7"/>
  <c r="D21" i="7"/>
  <c r="D22" i="7"/>
  <c r="D23" i="7"/>
  <c r="D24" i="7"/>
  <c r="D25" i="7"/>
  <c r="D26" i="7"/>
  <c r="D27" i="7"/>
  <c r="D28" i="7"/>
  <c r="D29" i="7"/>
  <c r="D30" i="7"/>
  <c r="D31" i="7"/>
  <c r="D32" i="7"/>
  <c r="D33" i="7"/>
  <c r="D34" i="7"/>
  <c r="D35" i="7"/>
  <c r="D36" i="7"/>
  <c r="D37" i="7"/>
  <c r="D38" i="7"/>
  <c r="D39" i="7"/>
  <c r="D40" i="7"/>
  <c r="D41" i="7"/>
  <c r="D42" i="7"/>
  <c r="D43" i="7"/>
  <c r="D44" i="7"/>
  <c r="D45" i="7"/>
  <c r="D46" i="7"/>
  <c r="D47" i="7"/>
  <c r="D48" i="7"/>
  <c r="D49" i="7"/>
  <c r="D50" i="7"/>
  <c r="D51" i="7"/>
  <c r="D52" i="7"/>
  <c r="D53" i="7"/>
  <c r="D54" i="7"/>
  <c r="D55" i="7"/>
  <c r="D56" i="7"/>
  <c r="D57" i="7"/>
  <c r="E2" i="6"/>
  <c r="E3" i="6"/>
  <c r="E4" i="6"/>
  <c r="E5" i="6"/>
  <c r="E6" i="6"/>
  <c r="E7" i="6"/>
  <c r="E8" i="6"/>
  <c r="E9" i="6"/>
  <c r="E10" i="6"/>
  <c r="E11" i="6"/>
  <c r="E12" i="6"/>
  <c r="E13" i="6"/>
  <c r="E14" i="6"/>
  <c r="E15" i="6"/>
  <c r="E16" i="6"/>
  <c r="E17" i="6"/>
  <c r="E18" i="6"/>
  <c r="E19" i="6"/>
  <c r="E20" i="6"/>
  <c r="E21" i="6"/>
  <c r="E22" i="6"/>
  <c r="E23" i="6"/>
  <c r="E24" i="6"/>
  <c r="E25" i="6"/>
  <c r="E26" i="6"/>
  <c r="E27" i="6"/>
  <c r="E28" i="6"/>
  <c r="E29" i="6"/>
  <c r="E30" i="6"/>
  <c r="E31" i="6"/>
  <c r="E32" i="6"/>
  <c r="E33" i="6"/>
  <c r="E34" i="6"/>
  <c r="E35" i="6"/>
  <c r="E36" i="6"/>
  <c r="E37" i="6"/>
  <c r="E38" i="6"/>
  <c r="E39" i="6"/>
  <c r="E40" i="6"/>
  <c r="E41" i="6"/>
  <c r="E42" i="6"/>
  <c r="E43" i="6"/>
  <c r="E44" i="6"/>
  <c r="E45" i="6"/>
  <c r="E46" i="6"/>
  <c r="E47" i="6"/>
  <c r="E48" i="6"/>
  <c r="E49" i="6"/>
  <c r="E50" i="6"/>
  <c r="E51" i="6"/>
  <c r="E52" i="6"/>
  <c r="E53" i="6"/>
  <c r="E54" i="6"/>
  <c r="E55" i="6"/>
  <c r="E56" i="6"/>
  <c r="E57" i="6"/>
  <c r="E58" i="6"/>
  <c r="E59" i="6"/>
  <c r="E60" i="6"/>
  <c r="E61" i="6"/>
  <c r="E62" i="6"/>
  <c r="E63" i="6"/>
  <c r="E64" i="6"/>
  <c r="E65" i="6"/>
  <c r="E66" i="6"/>
  <c r="E67" i="6"/>
  <c r="E68" i="6"/>
  <c r="E69" i="6"/>
  <c r="E70" i="6"/>
  <c r="E71" i="6"/>
  <c r="E72" i="6"/>
  <c r="E73" i="6"/>
  <c r="E74" i="6"/>
  <c r="E75" i="6"/>
  <c r="E76" i="6"/>
  <c r="E77" i="6"/>
  <c r="E78" i="6"/>
  <c r="E79" i="6"/>
  <c r="E80" i="6"/>
  <c r="E81" i="6"/>
  <c r="E82" i="6"/>
  <c r="E83" i="6"/>
  <c r="D2" i="6"/>
  <c r="D3" i="6"/>
  <c r="D4" i="6"/>
  <c r="D5" i="6"/>
  <c r="D6" i="6"/>
  <c r="D7" i="6"/>
  <c r="D8" i="6"/>
  <c r="D9" i="6"/>
  <c r="D10" i="6"/>
  <c r="D11" i="6"/>
  <c r="D12" i="6"/>
  <c r="D13" i="6"/>
  <c r="D14" i="6"/>
  <c r="D15" i="6"/>
  <c r="D16" i="6"/>
  <c r="D17" i="6"/>
  <c r="D18" i="6"/>
  <c r="D19" i="6"/>
  <c r="D20" i="6"/>
  <c r="D21" i="6"/>
  <c r="D22" i="6"/>
  <c r="D23" i="6"/>
  <c r="D24" i="6"/>
  <c r="D25" i="6"/>
  <c r="D26" i="6"/>
  <c r="D27" i="6"/>
  <c r="D28" i="6"/>
  <c r="D29" i="6"/>
  <c r="D30" i="6"/>
  <c r="D31" i="6"/>
  <c r="D32" i="6"/>
  <c r="D33" i="6"/>
  <c r="D34" i="6"/>
  <c r="D35" i="6"/>
  <c r="D36" i="6"/>
  <c r="D37" i="6"/>
  <c r="D38" i="6"/>
  <c r="D39" i="6"/>
  <c r="D40" i="6"/>
  <c r="D41" i="6"/>
  <c r="D42" i="6"/>
  <c r="D43" i="6"/>
  <c r="D44" i="6"/>
  <c r="D45" i="6"/>
  <c r="D46" i="6"/>
  <c r="D47" i="6"/>
  <c r="D48" i="6"/>
  <c r="D49" i="6"/>
  <c r="D50" i="6"/>
  <c r="D51" i="6"/>
  <c r="D52" i="6"/>
  <c r="D53" i="6"/>
  <c r="D54" i="6"/>
  <c r="D55" i="6"/>
  <c r="D56" i="6"/>
  <c r="D57" i="6"/>
  <c r="D58" i="6"/>
  <c r="D59" i="6"/>
  <c r="D60" i="6"/>
  <c r="D61" i="6"/>
  <c r="D62" i="6"/>
  <c r="D63" i="6"/>
  <c r="D64" i="6"/>
  <c r="D65" i="6"/>
  <c r="D66" i="6"/>
  <c r="D67" i="6"/>
  <c r="D68" i="6"/>
  <c r="D69" i="6"/>
  <c r="D70" i="6"/>
  <c r="D71" i="6"/>
  <c r="D72" i="6"/>
  <c r="D73" i="6"/>
  <c r="D74" i="6"/>
  <c r="D75" i="6"/>
  <c r="D76" i="6"/>
  <c r="D77" i="6"/>
  <c r="D78" i="6"/>
  <c r="D79" i="6"/>
  <c r="D80" i="6"/>
  <c r="D81" i="6"/>
  <c r="D82" i="6"/>
  <c r="D83" i="6"/>
  <c r="C2" i="6"/>
  <c r="C3" i="6"/>
  <c r="C4" i="6"/>
  <c r="C5" i="6"/>
  <c r="C6" i="6"/>
  <c r="C7" i="6"/>
  <c r="C8" i="6"/>
  <c r="C9" i="6"/>
  <c r="C10" i="6"/>
  <c r="C11" i="6"/>
  <c r="C12" i="6"/>
  <c r="C13" i="6"/>
  <c r="C14" i="6"/>
  <c r="C15" i="6"/>
  <c r="C16" i="6"/>
  <c r="C17" i="6"/>
  <c r="C18" i="6"/>
  <c r="C19" i="6"/>
  <c r="C20" i="6"/>
  <c r="C21" i="6"/>
  <c r="C22" i="6"/>
  <c r="C23" i="6"/>
  <c r="C24" i="6"/>
  <c r="C25" i="6"/>
  <c r="C26" i="6"/>
  <c r="C27" i="6"/>
  <c r="C28" i="6"/>
  <c r="C29" i="6"/>
  <c r="C30" i="6"/>
  <c r="C31" i="6"/>
  <c r="C32" i="6"/>
  <c r="C33" i="6"/>
  <c r="C34" i="6"/>
  <c r="C35" i="6"/>
  <c r="C36" i="6"/>
  <c r="C37" i="6"/>
  <c r="C38" i="6"/>
  <c r="C39" i="6"/>
  <c r="C40" i="6"/>
  <c r="C41" i="6"/>
  <c r="C42" i="6"/>
  <c r="C43" i="6"/>
  <c r="C44" i="6"/>
  <c r="C45" i="6"/>
  <c r="C46" i="6"/>
  <c r="C47" i="6"/>
  <c r="C48" i="6"/>
  <c r="C49" i="6"/>
  <c r="C50" i="6"/>
  <c r="C51" i="6"/>
  <c r="C52" i="6"/>
  <c r="C53" i="6"/>
  <c r="C54" i="6"/>
  <c r="C55" i="6"/>
  <c r="C56" i="6"/>
  <c r="C57" i="6"/>
  <c r="C58" i="6"/>
  <c r="C59" i="6"/>
  <c r="C60" i="6"/>
  <c r="C61" i="6"/>
  <c r="C62" i="6"/>
  <c r="C63" i="6"/>
  <c r="C64" i="6"/>
  <c r="C65" i="6"/>
  <c r="C66" i="6"/>
  <c r="C67" i="6"/>
  <c r="C68" i="6"/>
  <c r="C69" i="6"/>
  <c r="C70" i="6"/>
  <c r="C71" i="6"/>
  <c r="C72" i="6"/>
  <c r="C73" i="6"/>
  <c r="C74" i="6"/>
  <c r="C75" i="6"/>
  <c r="C76" i="6"/>
  <c r="C77" i="6"/>
  <c r="C78" i="6"/>
  <c r="C79" i="6"/>
  <c r="C80" i="6"/>
  <c r="C81" i="6"/>
  <c r="C82" i="6"/>
  <c r="C83" i="6"/>
  <c r="L141" i="2"/>
  <c r="K141" i="2"/>
  <c r="J141" i="2"/>
  <c r="I141" i="2"/>
  <c r="H141" i="2"/>
  <c r="G141" i="2" l="1"/>
  <c r="F59" i="7" l="1"/>
</calcChain>
</file>

<file path=xl/sharedStrings.xml><?xml version="1.0" encoding="utf-8"?>
<sst xmlns="http://schemas.openxmlformats.org/spreadsheetml/2006/main" count="1417" uniqueCount="340">
  <si>
    <t xml:space="preserve">Version : </t>
  </si>
  <si>
    <t>1.1</t>
  </si>
  <si>
    <t>NOMENCLATURE</t>
  </si>
  <si>
    <t>Thématique (chapitre du socle)</t>
  </si>
  <si>
    <t>Champ d'action</t>
  </si>
  <si>
    <t>Obligatoires</t>
  </si>
  <si>
    <t>Contextualisées</t>
  </si>
  <si>
    <t>1 point</t>
  </si>
  <si>
    <t>2 points</t>
  </si>
  <si>
    <t>3 points</t>
  </si>
  <si>
    <t>Exigence</t>
  </si>
  <si>
    <t>Commentaires si besoin</t>
  </si>
  <si>
    <t>CERQUAL</t>
  </si>
  <si>
    <t>0/GENERALITES</t>
  </si>
  <si>
    <t>Certification</t>
  </si>
  <si>
    <t>x</t>
  </si>
  <si>
    <r>
      <rPr>
        <b/>
        <sz val="8"/>
        <color theme="1"/>
        <rFont val="Calibri"/>
        <family val="2"/>
        <scheme val="minor"/>
      </rPr>
      <t>Certification NF Habitat HQE - Générique</t>
    </r>
    <r>
      <rPr>
        <sz val="8"/>
        <color theme="1"/>
        <rFont val="Calibri"/>
        <family val="2"/>
        <scheme val="minor"/>
      </rPr>
      <t xml:space="preserve">
L'opération est certifiée NF Habitat HQE, selon le dernier référentiel en vigueur (v4.1 en Nov 2022) et atteint le niveau Très Performant, Excellent ou Exceptionnel selon la fiche d'emprise : 
• Très performant : 6 étoiles
• Excellent : 7 à 9 étoiles
• Exceptionnel : 10 à 12 étoiles</t>
    </r>
  </si>
  <si>
    <r>
      <rPr>
        <b/>
        <sz val="8"/>
        <color theme="1"/>
        <rFont val="Calibri"/>
        <family val="2"/>
        <scheme val="minor"/>
      </rPr>
      <t>Socle d'exigences GPA</t>
    </r>
    <r>
      <rPr>
        <sz val="8"/>
        <color theme="1"/>
        <rFont val="Calibri"/>
        <family val="2"/>
        <scheme val="minor"/>
      </rPr>
      <t xml:space="preserve">
-L'opération vérifie les exigences obligatoires et valorise des exigences optionnelles à hauteur du nombre de points défini dans la fiche d'emprise.
-L'opération valorise des exigences optionnelles prévues dans l'Annexe "Territorialisation Grand Paris Aménagement" de CERQUAL à hauteur du nombre de points défini dans la fiche d'emprise.
Ex : 35 points au total, dont 20 points dans l'Annexe "Territorialisation GPA" de CERQUAL</t>
    </r>
  </si>
  <si>
    <t>GPA</t>
  </si>
  <si>
    <t>Relations aux parties prenantes</t>
  </si>
  <si>
    <r>
      <rPr>
        <b/>
        <sz val="8"/>
        <color theme="1"/>
        <rFont val="Calibri"/>
        <family val="2"/>
        <scheme val="minor"/>
      </rPr>
      <t>Attribution d'une mission complète à l'architecte</t>
    </r>
    <r>
      <rPr>
        <sz val="8"/>
        <color theme="1"/>
        <rFont val="Calibri"/>
        <family val="2"/>
        <scheme val="minor"/>
      </rPr>
      <t xml:space="preserve">
L'architecte en charge de la conception bénéficie d'une mission complète. Le contrat signé de l'architecte détaillant les missions qui lui sont confiées et son niveau de rémunération est transmis au plus tard lors de la pré-instruction du dossier de demande de permis de construire. Le contrat signé constitue une annexe à la promesse puis à l'acte de vente.</t>
    </r>
  </si>
  <si>
    <r>
      <rPr>
        <b/>
        <sz val="8"/>
        <color theme="1"/>
        <rFont val="Calibri"/>
        <family val="2"/>
        <scheme val="minor"/>
      </rPr>
      <t>Rémunération des architectes en phase concours</t>
    </r>
    <r>
      <rPr>
        <sz val="8"/>
        <color theme="1"/>
        <rFont val="Calibri"/>
        <family val="2"/>
        <scheme val="minor"/>
      </rPr>
      <t xml:space="preserve">
Lorsque l'opérateur immobilier organise un concours privé pour retenir un architecte ou lorsque l'opérateur immobilier fait travailler un architecte dans le cadre de sa réponse à une consultation organisée par l'aménageur, l'architecte est systématiquement payé pour son intervention et le montant de ses honoraires est communiqué</t>
    </r>
  </si>
  <si>
    <t>1/Cadre de Vie</t>
  </si>
  <si>
    <r>
      <rPr>
        <b/>
        <sz val="8"/>
        <rFont val="Calibri"/>
        <family val="2"/>
        <scheme val="minor"/>
      </rPr>
      <t>Qualité de l'air</t>
    </r>
    <r>
      <rPr>
        <sz val="8"/>
        <rFont val="Calibri"/>
        <family val="2"/>
        <scheme val="minor"/>
      </rPr>
      <t xml:space="preserve">
Respect de toutes les exigences NF Habitat, HQE 1 point et HQE 2 points de la rubrique Qualité de l'air à l'exception de l'exigence QAI.1.1.9 - Hotte de cuisine (HQE 2 points)</t>
    </r>
  </si>
  <si>
    <r>
      <rPr>
        <b/>
        <sz val="8"/>
        <rFont val="Calibri"/>
        <family val="2"/>
        <scheme val="minor"/>
      </rPr>
      <t>Certification santé (3 points)</t>
    </r>
    <r>
      <rPr>
        <sz val="8"/>
        <rFont val="Calibri"/>
        <family val="2"/>
        <scheme val="minor"/>
      </rPr>
      <t xml:space="preserve">
Obtention d'une certification logement Santé </t>
    </r>
  </si>
  <si>
    <r>
      <rPr>
        <b/>
        <sz val="8"/>
        <color theme="1"/>
        <rFont val="Calibri"/>
        <family val="2"/>
        <scheme val="minor"/>
      </rPr>
      <t>Qualité acoustique</t>
    </r>
    <r>
      <rPr>
        <sz val="8"/>
        <color theme="1"/>
        <rFont val="Calibri"/>
        <family val="2"/>
        <scheme val="minor"/>
      </rPr>
      <t xml:space="preserve">
Respect des exigences NF Habitat et NF Habitat HQE 1 point.</t>
    </r>
  </si>
  <si>
    <t>Notaire</t>
  </si>
  <si>
    <t>Commercialisation</t>
  </si>
  <si>
    <r>
      <rPr>
        <b/>
        <sz val="8"/>
        <color theme="1"/>
        <rFont val="Calibri"/>
        <family val="2"/>
        <scheme val="minor"/>
      </rPr>
      <t>Clause de retour à meilleure fortune sur le prix de vente des logements</t>
    </r>
    <r>
      <rPr>
        <sz val="8"/>
        <color theme="1"/>
        <rFont val="Calibri"/>
        <family val="2"/>
        <scheme val="minor"/>
      </rPr>
      <t xml:space="preserve">
En contrepartie des charges foncières fixes pratiquées, le dépassement du prix de vente moyen (en €</t>
    </r>
    <r>
      <rPr>
        <sz val="8"/>
        <rFont val="Calibri"/>
        <family val="2"/>
        <scheme val="minor"/>
      </rPr>
      <t xml:space="preserve"> HT</t>
    </r>
    <r>
      <rPr>
        <sz val="8"/>
        <color theme="1"/>
        <rFont val="Calibri"/>
        <family val="2"/>
        <scheme val="minor"/>
      </rPr>
      <t>/m² SHAB ho</t>
    </r>
    <r>
      <rPr>
        <sz val="8"/>
        <rFont val="Calibri"/>
        <family val="2"/>
        <scheme val="minor"/>
      </rPr>
      <t>rs parking et hors extérieurs) donnera lieu à intéressement de l'aménageur à hauteur de 30%.
Le ratio retenu est utilisé pour définir le chiffre d'affaire de l'opération à partir duquel la clause de retour à meilleure fortune se déclenche.</t>
    </r>
  </si>
  <si>
    <r>
      <rPr>
        <b/>
        <sz val="8"/>
        <color rgb="FF000000"/>
        <rFont val="Calibri"/>
        <family val="2"/>
      </rPr>
      <t xml:space="preserve">Interdiction des ventes en bloc
</t>
    </r>
    <r>
      <rPr>
        <sz val="8"/>
        <color rgb="FF000000"/>
        <rFont val="Calibri"/>
        <family val="2"/>
      </rPr>
      <t>Aucune vente en bloc (au maximum 3 logements en accession acquis par investisseur) n'est autorisée au delà des éléments du cahier des charges. En cas de non respect de cette exigence, un complément de charge foncière correspondant à 25% de la charge foncière initiale est du à titre de clause pénale.</t>
    </r>
  </si>
  <si>
    <r>
      <rPr>
        <b/>
        <sz val="8"/>
        <color theme="1"/>
        <rFont val="Calibri"/>
        <family val="2"/>
        <scheme val="minor"/>
      </rPr>
      <t>Limitation des ventes en défiscalisation</t>
    </r>
    <r>
      <rPr>
        <sz val="8"/>
        <color theme="1"/>
        <rFont val="Calibri"/>
        <family val="2"/>
        <scheme val="minor"/>
      </rPr>
      <t xml:space="preserve">
Le pourcentage maximum de vente </t>
    </r>
    <r>
      <rPr>
        <b/>
        <sz val="8"/>
        <color theme="1"/>
        <rFont val="Calibri"/>
        <family val="2"/>
        <scheme val="minor"/>
      </rPr>
      <t>en défiscalisation</t>
    </r>
    <r>
      <rPr>
        <sz val="8"/>
        <color theme="1"/>
        <rFont val="Calibri"/>
        <family val="2"/>
        <scheme val="minor"/>
      </rPr>
      <t xml:space="preserve"> est limité à 30% (calculé en surface). Une pénalité de 25% de la charge foncière unitaire est due pour chaque m² de logement vendu en défiscalisation excédant ce seuil.</t>
    </r>
  </si>
  <si>
    <r>
      <rPr>
        <b/>
        <sz val="8"/>
        <color theme="1"/>
        <rFont val="Calibri"/>
        <family val="2"/>
        <scheme val="minor"/>
      </rPr>
      <t>Information des acquéreurs sur les chantiers avoisinants</t>
    </r>
    <r>
      <rPr>
        <sz val="8"/>
        <color theme="1"/>
        <rFont val="Calibri"/>
        <family val="2"/>
        <scheme val="minor"/>
      </rPr>
      <t xml:space="preserve">
Intégration de l'ensemble des programmes voisins et du calendrier des chantiers voisins dans les documents de commercialisation</t>
    </r>
  </si>
  <si>
    <t>Conception paysagère</t>
  </si>
  <si>
    <r>
      <rPr>
        <b/>
        <sz val="8"/>
        <rFont val="Calibri"/>
        <family val="2"/>
        <scheme val="minor"/>
      </rPr>
      <t>Albédo des surfaces extérieures</t>
    </r>
    <r>
      <rPr>
        <sz val="8"/>
        <rFont val="Calibri"/>
        <family val="2"/>
        <scheme val="minor"/>
      </rPr>
      <t xml:space="preserve">
Le projet sera conçu pour viser un objectif albédo moyen de 0,4. 
Les façades et revêtements de sol extérieurs seront conçus de façon à éviter l'absorption de chaleur et la réverbération du rayonnement solaire (éviter les couleurs trop sombres et trop claires). A l'inverse, les toitures terrasses seront très claires ou végétalisées. </t>
    </r>
  </si>
  <si>
    <t>Copropriété durable</t>
  </si>
  <si>
    <r>
      <rPr>
        <b/>
        <sz val="8"/>
        <rFont val="Calibri"/>
        <family val="2"/>
        <scheme val="minor"/>
      </rPr>
      <t>Limiter la taille des copropriétés</t>
    </r>
    <r>
      <rPr>
        <sz val="8"/>
        <rFont val="Calibri"/>
        <family val="2"/>
        <scheme val="minor"/>
      </rPr>
      <t xml:space="preserve">
Pour les immeubles collectifs de 3ème famille ou de famille inférieure, la taille de chaque copropriété, hors régime de copropriété liée aux parkings, est plafonnée entre 50 et 70 logements environ.</t>
    </r>
  </si>
  <si>
    <t>Matériaux et modes constructifs</t>
  </si>
  <si>
    <r>
      <rPr>
        <b/>
        <sz val="8"/>
        <color theme="1"/>
        <rFont val="Calibri"/>
        <family val="2"/>
        <scheme val="minor"/>
      </rPr>
      <t>Garde-corps des balcons et loggias</t>
    </r>
    <r>
      <rPr>
        <sz val="8"/>
        <color theme="1"/>
        <rFont val="Calibri"/>
        <family val="2"/>
        <scheme val="minor"/>
      </rPr>
      <t xml:space="preserve">
Les garde-corps doivent être suffisamment opaques pour intimiser les balcons et loggias depuis l’espace public sans qu’il soit nécessaire d’ajouter de dispositifs occultants.</t>
    </r>
  </si>
  <si>
    <t>Performance environnementale</t>
  </si>
  <si>
    <r>
      <rPr>
        <b/>
        <sz val="8"/>
        <color theme="1"/>
        <rFont val="Calibri"/>
        <family val="2"/>
        <scheme val="minor"/>
      </rPr>
      <t>Nombre d'heures d'inconfort</t>
    </r>
    <r>
      <rPr>
        <sz val="8"/>
        <color theme="1"/>
        <rFont val="Calibri"/>
        <family val="2"/>
        <scheme val="minor"/>
      </rPr>
      <t xml:space="preserve"> (HQE CH.4.1)
Le nombre d'heures d'inconfort en dehors de la zone de confort de Givoni, calcul basé sur une STD, est : Inférieur ou égal à 70 heures en zone de bruit BR1; Inférieur ou égal à 60 heures en zone de bruit BR2; Inférieur ou égal à 50 heures en zone de bruit BR3.</t>
    </r>
  </si>
  <si>
    <r>
      <rPr>
        <b/>
        <sz val="8"/>
        <rFont val="Calibri"/>
        <family val="2"/>
        <scheme val="minor"/>
      </rPr>
      <t xml:space="preserve">Nombre moyen d'heures d'inconfort "climat 2050"
</t>
    </r>
    <r>
      <rPr>
        <sz val="8"/>
        <rFont val="Calibri"/>
        <family val="2"/>
        <scheme val="minor"/>
      </rPr>
      <t>En climat "scénario prospectif RCP4.5 2050", le nombre moyen d'heures d'inconfort en dehors de la zone de confort de Givoni, calcul basé sur une STD, est : Inférieur ou égal à 90 heures en zone de bruit BR1; Inférieur ou égal à 80 heures en zone de bruit BR2; Inférieur ou égal à 70 heures en zone de bruit BR3.</t>
    </r>
  </si>
  <si>
    <r>
      <rPr>
        <b/>
        <sz val="8"/>
        <rFont val="Calibri"/>
        <family val="2"/>
        <scheme val="minor"/>
      </rPr>
      <t>Ensoleillement</t>
    </r>
    <r>
      <rPr>
        <sz val="8"/>
        <rFont val="Calibri"/>
        <family val="2"/>
        <scheme val="minor"/>
      </rPr>
      <t xml:space="preserve">
Une étude d’ensoleillement est obligatoirement produite. Elle tient compte du masque engendré par les immeubles construits ou à construire. Cette étude doit permettre de démontrer :
o   Que chaque logement bénéficie d’au moins 2h d’ensoleillement le 21 décembre
o   Que les espaces extérieurs comportent des zones ensoleillées en hiver et des zones d’ombre en été</t>
    </r>
  </si>
  <si>
    <r>
      <t xml:space="preserve">Brasseurs d'air en plafond
</t>
    </r>
    <r>
      <rPr>
        <sz val="8"/>
        <rFont val="Calibri"/>
        <family val="2"/>
        <scheme val="minor"/>
      </rPr>
      <t>Mise en oeuvre de brasseurs d'air si nécessaire.</t>
    </r>
    <r>
      <rPr>
        <b/>
        <sz val="8"/>
        <rFont val="Calibri"/>
        <family val="2"/>
        <scheme val="minor"/>
      </rPr>
      <t xml:space="preserve"> </t>
    </r>
    <r>
      <rPr>
        <sz val="8"/>
        <rFont val="Calibri"/>
        <family val="2"/>
        <scheme val="minor"/>
      </rPr>
      <t>(HQE CH2.1.23)</t>
    </r>
  </si>
  <si>
    <r>
      <t xml:space="preserve">Mise en œuvre d'un puit provencal </t>
    </r>
    <r>
      <rPr>
        <sz val="8"/>
        <rFont val="Calibri"/>
        <family val="2"/>
        <scheme val="minor"/>
      </rPr>
      <t>(HQE CH.2.1.5)</t>
    </r>
    <r>
      <rPr>
        <b/>
        <sz val="8"/>
        <rFont val="Calibri"/>
        <family val="2"/>
        <scheme val="minor"/>
      </rPr>
      <t xml:space="preserve"> (3 points)</t>
    </r>
  </si>
  <si>
    <r>
      <t xml:space="preserve">Exigence facteur solaire </t>
    </r>
    <r>
      <rPr>
        <sz val="8"/>
        <rFont val="Calibri"/>
        <family val="2"/>
        <scheme val="minor"/>
      </rPr>
      <t xml:space="preserve">(HQE CH.1.18)
Le facteur solaire 'window' protections mobiles descendues est tel que :  Sws_AP ≤ </t>
    </r>
    <r>
      <rPr>
        <b/>
        <sz val="8"/>
        <rFont val="Calibri"/>
        <family val="2"/>
        <scheme val="minor"/>
      </rPr>
      <t xml:space="preserve">15% </t>
    </r>
  </si>
  <si>
    <r>
      <rPr>
        <b/>
        <sz val="8"/>
        <rFont val="Calibri"/>
        <family val="2"/>
        <scheme val="minor"/>
      </rPr>
      <t xml:space="preserve">Indice d'ouverture en collectif </t>
    </r>
    <r>
      <rPr>
        <sz val="8"/>
        <rFont val="Calibri"/>
        <family val="2"/>
        <scheme val="minor"/>
      </rPr>
      <t>(HQE CV.1.1.1.1)
Les séjours avec ou sans cuisine ouverte ont un indice d’ouverture supérieur ou égal à 15%.
Les cuisines fermées ont un indice d’ouverture supérieur ou égal à 10%.
Les chambres ont un indice d’ouverture supérieur ou égal à 12%.
Dans 20% des logements, la valeur de l'Io minorée au maximum de 20%  est tolérée  pour une des pièces</t>
    </r>
  </si>
  <si>
    <r>
      <rPr>
        <b/>
        <sz val="8"/>
        <rFont val="Calibri"/>
        <family val="2"/>
        <scheme val="minor"/>
      </rPr>
      <t xml:space="preserve">Surface totale des baies </t>
    </r>
    <r>
      <rPr>
        <sz val="8"/>
        <rFont val="Calibri"/>
        <family val="2"/>
        <scheme val="minor"/>
      </rPr>
      <t>(HQE CV.1.1.1.3)
La surface totale des baies du ou des logements, mesurée en tableau est supérieure ou égale à 1/5 ème de la surface habitable.</t>
    </r>
  </si>
  <si>
    <r>
      <t xml:space="preserve">Maîtrise des besoins bioclimatiques (chaud, froid, éclairage) </t>
    </r>
    <r>
      <rPr>
        <sz val="8"/>
        <rFont val="Calibri"/>
        <family val="2"/>
        <scheme val="minor"/>
      </rPr>
      <t>(HQE RE2020A.1 BBIO)</t>
    </r>
    <r>
      <rPr>
        <b/>
        <sz val="8"/>
        <rFont val="Calibri"/>
        <family val="2"/>
        <scheme val="minor"/>
      </rPr>
      <t xml:space="preserve"> (3 points)
</t>
    </r>
    <r>
      <rPr>
        <sz val="8"/>
        <rFont val="Calibri"/>
        <family val="2"/>
        <scheme val="minor"/>
      </rPr>
      <t xml:space="preserve">L'indicateur Bbio (chaud, froid, éclairage) est inférieur ou égal à </t>
    </r>
    <r>
      <rPr>
        <b/>
        <sz val="8"/>
        <rFont val="Calibri"/>
        <family val="2"/>
        <scheme val="minor"/>
      </rPr>
      <t xml:space="preserve">Bbio_max -20 %. </t>
    </r>
    <r>
      <rPr>
        <sz val="8"/>
        <rFont val="Calibri"/>
        <family val="2"/>
        <scheme val="minor"/>
      </rPr>
      <t xml:space="preserve">Nota : Cet objectif permet d'obtenir le </t>
    </r>
    <r>
      <rPr>
        <b/>
        <sz val="8"/>
        <rFont val="Calibri"/>
        <family val="2"/>
        <scheme val="minor"/>
      </rPr>
      <t>CEE BAR-TH-130</t>
    </r>
    <r>
      <rPr>
        <sz val="8"/>
        <rFont val="Calibri"/>
        <family val="2"/>
        <scheme val="minor"/>
      </rPr>
      <t>.</t>
    </r>
  </si>
  <si>
    <r>
      <rPr>
        <b/>
        <sz val="8"/>
        <rFont val="Calibri"/>
        <family val="2"/>
        <scheme val="minor"/>
      </rPr>
      <t xml:space="preserve">Protections solaires : occultations extérieures </t>
    </r>
    <r>
      <rPr>
        <sz val="8"/>
        <rFont val="Calibri"/>
        <family val="2"/>
        <scheme val="minor"/>
      </rPr>
      <t>(NF Habitat CH.2.2)
Toutes les baies verticales possèdent des occultations extérieures :
• Pour toutes les orientations en séjour, cuisine ouverte sur séjour et chambre ;
• Pour les orientations Est à Ouest via le Sud en cuisine fermée.
Toutes les baies horizontales ou inclinées (fenêtres de toit ou équivalent) possèdent des occultations extérieures.</t>
    </r>
  </si>
  <si>
    <r>
      <rPr>
        <b/>
        <sz val="8"/>
        <rFont val="Calibri"/>
        <family val="2"/>
        <scheme val="minor"/>
      </rPr>
      <t xml:space="preserve">Porosité à l'air des protections solaires (3 points)
</t>
    </r>
    <r>
      <rPr>
        <sz val="8"/>
        <rFont val="Calibri"/>
        <family val="2"/>
        <scheme val="minor"/>
      </rPr>
      <t>Les protections mobiles présentent une porosité permettant la ventilation naturelle même descendues : volets à persiennes, stores à lames BSO.</t>
    </r>
  </si>
  <si>
    <r>
      <rPr>
        <b/>
        <sz val="8"/>
        <rFont val="Calibri"/>
        <family val="2"/>
        <scheme val="minor"/>
      </rPr>
      <t xml:space="preserve">Protections solaires : vitrage solaire neutre (2 points)
</t>
    </r>
    <r>
      <rPr>
        <sz val="8"/>
        <rFont val="Calibri"/>
        <family val="2"/>
        <scheme val="minor"/>
      </rPr>
      <t>Les surfaces vitrées les plus exposées au soleil de Sud à Ouest et donnant sur rue, et sans protections solaires fixes (casquettes), sont équipées de vitrage à sélectivité renforcée (vitrage solaire neutre 70/40)</t>
    </r>
  </si>
  <si>
    <r>
      <rPr>
        <b/>
        <sz val="8"/>
        <color theme="1"/>
        <rFont val="Calibri"/>
        <family val="2"/>
        <scheme val="minor"/>
      </rPr>
      <t>Inertie thermique (3 points)</t>
    </r>
    <r>
      <rPr>
        <sz val="8"/>
        <color theme="1"/>
        <rFont val="Calibri"/>
        <family val="2"/>
        <scheme val="minor"/>
      </rPr>
      <t xml:space="preserve">
Les contre-cloisons et les cloisonnements sont en matériaux à force inertie thermique (briques de terre crue, cuite, béton de chanvre, fermacell, plaque de terre)</t>
    </r>
  </si>
  <si>
    <t>Plan d'étage</t>
  </si>
  <si>
    <r>
      <rPr>
        <b/>
        <sz val="8"/>
        <color theme="1"/>
        <rFont val="Calibri"/>
        <family val="2"/>
        <scheme val="minor"/>
      </rPr>
      <t>Limiter à 6 le nombre de logements par palier</t>
    </r>
    <r>
      <rPr>
        <sz val="8"/>
        <color theme="1"/>
        <rFont val="Calibri"/>
        <family val="2"/>
        <scheme val="minor"/>
      </rPr>
      <t xml:space="preserve">
Dans les immeubles collectifs, les plans d'étage et le positionnement des circulations sont conçus pour limiter à un maximum de</t>
    </r>
    <r>
      <rPr>
        <b/>
        <sz val="8"/>
        <color theme="1"/>
        <rFont val="Calibri"/>
        <family val="2"/>
        <scheme val="minor"/>
      </rPr>
      <t xml:space="preserve"> 6 le nombre</t>
    </r>
    <r>
      <rPr>
        <sz val="8"/>
        <color theme="1"/>
        <rFont val="Calibri"/>
        <family val="2"/>
        <scheme val="minor"/>
      </rPr>
      <t xml:space="preserve"> de logements par palier.</t>
    </r>
  </si>
  <si>
    <r>
      <rPr>
        <b/>
        <sz val="8"/>
        <color theme="1"/>
        <rFont val="Calibri"/>
        <family val="2"/>
        <scheme val="minor"/>
      </rPr>
      <t>Limiter à 5 le nombre de logements par palier (2 points)</t>
    </r>
    <r>
      <rPr>
        <sz val="8"/>
        <color theme="1"/>
        <rFont val="Calibri"/>
        <family val="2"/>
        <scheme val="minor"/>
      </rPr>
      <t xml:space="preserve">
Dans les immeubles collectifs, les plans d'étage et le positionnement des circulations sont conçus pour limiter à un maximum de </t>
    </r>
    <r>
      <rPr>
        <b/>
        <sz val="8"/>
        <color theme="1"/>
        <rFont val="Calibri"/>
        <family val="2"/>
        <scheme val="minor"/>
      </rPr>
      <t>5 le nombre</t>
    </r>
    <r>
      <rPr>
        <sz val="8"/>
        <color theme="1"/>
        <rFont val="Calibri"/>
        <family val="2"/>
        <scheme val="minor"/>
      </rPr>
      <t xml:space="preserve"> de logements par palier.</t>
    </r>
  </si>
  <si>
    <r>
      <rPr>
        <b/>
        <sz val="8"/>
        <color theme="1"/>
        <rFont val="Calibri"/>
        <family val="2"/>
        <scheme val="minor"/>
      </rPr>
      <t>Limiter à 4 le nombre de logements par palier (3 points)</t>
    </r>
    <r>
      <rPr>
        <sz val="8"/>
        <color theme="1"/>
        <rFont val="Calibri"/>
        <family val="2"/>
        <scheme val="minor"/>
      </rPr>
      <t xml:space="preserve">
Dans les immeubles collectifs, les plans d'étage et le positionnement des circulations sont conçus pour limiter à un maximum de </t>
    </r>
    <r>
      <rPr>
        <b/>
        <sz val="8"/>
        <color theme="1"/>
        <rFont val="Calibri"/>
        <family val="2"/>
        <scheme val="minor"/>
      </rPr>
      <t>4 le nombre</t>
    </r>
    <r>
      <rPr>
        <sz val="8"/>
        <color theme="1"/>
        <rFont val="Calibri"/>
        <family val="2"/>
        <scheme val="minor"/>
      </rPr>
      <t xml:space="preserve"> de logements par palier.</t>
    </r>
  </si>
  <si>
    <r>
      <rPr>
        <b/>
        <sz val="8"/>
        <color theme="1"/>
        <rFont val="Calibri"/>
        <family val="2"/>
        <scheme val="minor"/>
      </rPr>
      <t xml:space="preserve">Eclairage naturel circulations communes </t>
    </r>
    <r>
      <rPr>
        <sz val="8"/>
        <color theme="1"/>
        <rFont val="Calibri"/>
        <family val="2"/>
        <scheme val="minor"/>
      </rPr>
      <t>(HQE CV.1.2.1.1)
L'une des deux dispositions suivantes est respéctée :
• Les circulations horizontales desservant les logements disposent d'un éclairage naturel direct ou en second jour ;
• Les circulations verticales disposent d'un éclairage naturel direct.</t>
    </r>
  </si>
  <si>
    <r>
      <rPr>
        <b/>
        <sz val="8"/>
        <color theme="1"/>
        <rFont val="Calibri"/>
        <family val="2"/>
        <scheme val="minor"/>
      </rPr>
      <t xml:space="preserve">Eclairage naturel circulations communes </t>
    </r>
    <r>
      <rPr>
        <sz val="8"/>
        <color theme="1"/>
        <rFont val="Calibri"/>
        <family val="2"/>
        <scheme val="minor"/>
      </rPr>
      <t>(HQE CV.1.2.1.1)</t>
    </r>
    <r>
      <rPr>
        <b/>
        <sz val="8"/>
        <color theme="1"/>
        <rFont val="Calibri"/>
        <family val="2"/>
        <scheme val="minor"/>
      </rPr>
      <t xml:space="preserve"> (3 points)</t>
    </r>
    <r>
      <rPr>
        <sz val="8"/>
        <color theme="1"/>
        <rFont val="Calibri"/>
        <family val="2"/>
        <scheme val="minor"/>
      </rPr>
      <t xml:space="preserve">
Les deux dispositions suivantes sont respéctées :
• Les circulations horizontales desservant les logements disposent d'un éclairage naturel direct ou en second jour ;
• Les circulations verticales disposent d'un éclairage naturel direct.</t>
    </r>
  </si>
  <si>
    <r>
      <rPr>
        <b/>
        <sz val="8"/>
        <color theme="1"/>
        <rFont val="Calibri"/>
        <family val="2"/>
        <scheme val="minor"/>
      </rPr>
      <t>Logements multi-orientés et traversants</t>
    </r>
    <r>
      <rPr>
        <sz val="8"/>
        <color theme="1"/>
        <rFont val="Calibri"/>
        <family val="2"/>
        <scheme val="minor"/>
      </rPr>
      <t xml:space="preserve">
-A partir du T4, tous les logements sont traversants (ouvrants présents sur deux façades opposées)
-Tous les T3 sont au minimum bi-orientés
-Aucun logement mono-orienté, n'est orienté au nord</t>
    </r>
  </si>
  <si>
    <r>
      <rPr>
        <b/>
        <sz val="8"/>
        <color theme="1"/>
        <rFont val="Calibri"/>
        <family val="2"/>
        <scheme val="minor"/>
      </rPr>
      <t>Chambres</t>
    </r>
    <r>
      <rPr>
        <sz val="8"/>
        <color theme="1"/>
        <rFont val="Calibri"/>
        <family val="2"/>
        <scheme val="minor"/>
      </rPr>
      <t xml:space="preserve">
Aucune chambre n'est commandée par une autre chambre</t>
    </r>
  </si>
  <si>
    <r>
      <rPr>
        <b/>
        <sz val="8"/>
        <color theme="1"/>
        <rFont val="Calibri"/>
        <family val="2"/>
        <scheme val="minor"/>
      </rPr>
      <t>Taille minimale des logements</t>
    </r>
    <r>
      <rPr>
        <sz val="8"/>
        <color theme="1"/>
        <rFont val="Calibri"/>
        <family val="2"/>
        <scheme val="minor"/>
      </rPr>
      <t xml:space="preserve">
80% des logements respectent les tailles minimales par typologie de logements suivantes (SHAB) :
T1 : 28 m²
T2 : 45 m²
T3 : 62 m²
T4 : 79 m²
T5 : 96 m²</t>
    </r>
  </si>
  <si>
    <r>
      <rPr>
        <b/>
        <sz val="8"/>
        <color theme="1"/>
        <rFont val="Calibri"/>
        <family val="2"/>
        <scheme val="minor"/>
      </rPr>
      <t>Taille minimale des logements (3 points)</t>
    </r>
    <r>
      <rPr>
        <sz val="8"/>
        <color theme="1"/>
        <rFont val="Calibri"/>
        <family val="2"/>
        <scheme val="minor"/>
      </rPr>
      <t xml:space="preserve">
100% des logements respectent les tailles minimales par typologie de logements suivantes (SHAB) : 
T1 : 28 m²
T2 : 45 m²
T3 : 62 m²
T4 : 79 m²
T5 : 96 m²</t>
    </r>
  </si>
  <si>
    <r>
      <rPr>
        <b/>
        <sz val="8"/>
        <color theme="1"/>
        <rFont val="Calibri"/>
        <family val="2"/>
        <scheme val="minor"/>
      </rPr>
      <t>Taille minimale de l'ensemble séjour + cuisine</t>
    </r>
    <r>
      <rPr>
        <sz val="8"/>
        <color theme="1"/>
        <rFont val="Calibri"/>
        <family val="2"/>
        <scheme val="minor"/>
      </rPr>
      <t xml:space="preserve">
80% des logements respectent les tailles minimales suivantes pour l'ensemble séjour + cuisine (SHAB) : 
T1 : 23 m²
T2 : 25 m²
T3 : 27 m²
T4 : 29 m²
T5 : 31 m²</t>
    </r>
  </si>
  <si>
    <r>
      <rPr>
        <b/>
        <sz val="8"/>
        <color theme="1"/>
        <rFont val="Calibri"/>
        <family val="2"/>
        <scheme val="minor"/>
      </rPr>
      <t>Taille minimale de l'ensemble séjour + cuisine (3 points)</t>
    </r>
    <r>
      <rPr>
        <sz val="8"/>
        <color theme="1"/>
        <rFont val="Calibri"/>
        <family val="2"/>
        <scheme val="minor"/>
      </rPr>
      <t xml:space="preserve">
100% des logements respectent les tailles minimales suivantes pour l'ensemble séjour + cuisine (SHAB) : 
T1 : 23 m²
T2 : 25 m²
T3 : 27 m²
T4 : 29 m²
T5 : 31 m²</t>
    </r>
  </si>
  <si>
    <r>
      <rPr>
        <b/>
        <sz val="8"/>
        <color theme="1"/>
        <rFont val="Calibri"/>
        <family val="2"/>
        <scheme val="minor"/>
      </rPr>
      <t>Taille minimale des chambres
80%</t>
    </r>
    <r>
      <rPr>
        <sz val="8"/>
        <color theme="1"/>
        <rFont val="Calibri"/>
        <family val="2"/>
        <scheme val="minor"/>
      </rPr>
      <t xml:space="preserve"> des logements respectent les tailles minimales de chambres suivants :
Première chambre : au moins 12 m²
Autres chambres : au moins 10,5 m²</t>
    </r>
  </si>
  <si>
    <r>
      <rPr>
        <b/>
        <sz val="8"/>
        <color theme="1"/>
        <rFont val="Calibri"/>
        <family val="2"/>
        <scheme val="minor"/>
      </rPr>
      <t>Taille minimale des chambres (3 points)
100%</t>
    </r>
    <r>
      <rPr>
        <sz val="8"/>
        <color theme="1"/>
        <rFont val="Calibri"/>
        <family val="2"/>
        <scheme val="minor"/>
      </rPr>
      <t xml:space="preserve"> des logements respectent les tailles minimales de chambres suivants :
Première chambre : au moins 12 m²
Autres chambres : au moins 10,5 m²</t>
    </r>
  </si>
  <si>
    <r>
      <rPr>
        <b/>
        <sz val="8"/>
        <color theme="1"/>
        <rFont val="Calibri"/>
        <family val="2"/>
        <scheme val="minor"/>
      </rPr>
      <t>Hauteur sous plafond</t>
    </r>
    <r>
      <rPr>
        <sz val="8"/>
        <color theme="1"/>
        <rFont val="Calibri"/>
        <family val="2"/>
        <scheme val="minor"/>
      </rPr>
      <t xml:space="preserve">
Sauf à ce que les règles de PLU impliquent la perte d'un étage :
100% des logements respectent les hauteurs sous-plafond minimales suivantes :
Minimum</t>
    </r>
    <r>
      <rPr>
        <b/>
        <sz val="8"/>
        <color theme="1"/>
        <rFont val="Calibri"/>
        <family val="2"/>
        <scheme val="minor"/>
      </rPr>
      <t xml:space="preserve"> 2,70</t>
    </r>
    <r>
      <rPr>
        <sz val="8"/>
        <color theme="1"/>
        <rFont val="Calibri"/>
        <family val="2"/>
        <scheme val="minor"/>
      </rPr>
      <t xml:space="preserve"> m sur Rez-de-chaussée, R+1 et R+2.
Minimum </t>
    </r>
    <r>
      <rPr>
        <b/>
        <sz val="8"/>
        <color theme="1"/>
        <rFont val="Calibri"/>
        <family val="2"/>
        <scheme val="minor"/>
      </rPr>
      <t>2,50</t>
    </r>
    <r>
      <rPr>
        <sz val="8"/>
        <color theme="1"/>
        <rFont val="Calibri"/>
        <family val="2"/>
        <scheme val="minor"/>
      </rPr>
      <t xml:space="preserve"> m étages supérieurs</t>
    </r>
  </si>
  <si>
    <r>
      <rPr>
        <b/>
        <sz val="8"/>
        <color theme="1"/>
        <rFont val="Calibri"/>
        <family val="2"/>
        <scheme val="minor"/>
      </rPr>
      <t>Hauteur sous plafond (3 points)</t>
    </r>
    <r>
      <rPr>
        <sz val="8"/>
        <color theme="1"/>
        <rFont val="Calibri"/>
        <family val="2"/>
        <scheme val="minor"/>
      </rPr>
      <t xml:space="preserve">
Sauf à ce que les règles de PLU impliquent la perte d'un étage :
100% des logements respectent les hauteurs sous-plafond minimales suivantes :
Minimum </t>
    </r>
    <r>
      <rPr>
        <b/>
        <sz val="8"/>
        <color theme="1"/>
        <rFont val="Calibri"/>
        <family val="2"/>
        <scheme val="minor"/>
      </rPr>
      <t xml:space="preserve">2,70 </t>
    </r>
    <r>
      <rPr>
        <sz val="8"/>
        <color theme="1"/>
        <rFont val="Calibri"/>
        <family val="2"/>
        <scheme val="minor"/>
      </rPr>
      <t>m sur tous les étages</t>
    </r>
  </si>
  <si>
    <r>
      <rPr>
        <b/>
        <sz val="8"/>
        <rFont val="Calibri"/>
        <family val="2"/>
        <scheme val="minor"/>
      </rPr>
      <t>Hauteur sous plafond</t>
    </r>
    <r>
      <rPr>
        <sz val="8"/>
        <rFont val="Calibri"/>
        <family val="2"/>
        <scheme val="minor"/>
      </rPr>
      <t xml:space="preserve">
Dans un environnement urbain où des socles actifs peuvent occuper les RDC, la hauteur sous plafond  de ceux-ci doit permettre un autre usage que du logement, soit une hsp &gt; ou = à 3.50m ou disposer de planchers fusibles.</t>
    </r>
  </si>
  <si>
    <r>
      <rPr>
        <b/>
        <sz val="8"/>
        <color theme="1"/>
        <rFont val="Calibri"/>
        <family val="2"/>
        <scheme val="minor"/>
      </rPr>
      <t>Mutabilité des espaces cuisine / séjour</t>
    </r>
    <r>
      <rPr>
        <sz val="8"/>
        <color theme="1"/>
        <rFont val="Calibri"/>
        <family val="2"/>
        <scheme val="minor"/>
      </rPr>
      <t xml:space="preserve">
</t>
    </r>
    <r>
      <rPr>
        <sz val="8"/>
        <rFont val="Calibri"/>
        <family val="2"/>
        <scheme val="minor"/>
      </rPr>
      <t>A partir du T3, 80% des cuisines sont fermables et conçues de la façon suivante :
• si elle est livrée fermée, elle dispose de cloisons démontables ou abattables qui ne nécessitent pas d'intervention sur les réseaux d'eau et d'électricité;
• disposant d'une fenêtre.</t>
    </r>
  </si>
  <si>
    <r>
      <rPr>
        <b/>
        <sz val="8"/>
        <color theme="1"/>
        <rFont val="Calibri"/>
        <family val="2"/>
        <scheme val="minor"/>
      </rPr>
      <t>Mutabilité des espaces cuisine / séjour (3 points)</t>
    </r>
    <r>
      <rPr>
        <sz val="8"/>
        <color theme="1"/>
        <rFont val="Calibri"/>
        <family val="2"/>
        <scheme val="minor"/>
      </rPr>
      <t xml:space="preserve">
</t>
    </r>
    <r>
      <rPr>
        <sz val="8"/>
        <rFont val="Calibri"/>
        <family val="2"/>
        <scheme val="minor"/>
      </rPr>
      <t>A partir du T3, 100% des cuisines sont fermables et conçues de la façon suivante :
• si elle est livrée fermée, elle dispose de cloisons démontables ou abattables qui ne nécessitent pas d'intervention sur les réseaux d'eau et d'électricité;
• disposant d'une fenêtre.</t>
    </r>
  </si>
  <si>
    <r>
      <rPr>
        <b/>
        <sz val="8"/>
        <color theme="1"/>
        <rFont val="Calibri"/>
        <family val="2"/>
        <scheme val="minor"/>
      </rPr>
      <t xml:space="preserve">Rangements </t>
    </r>
    <r>
      <rPr>
        <sz val="8"/>
        <color theme="1"/>
        <rFont val="Calibri"/>
        <family val="2"/>
        <scheme val="minor"/>
      </rPr>
      <t>(HQE FL.1.6.1.1)</t>
    </r>
    <r>
      <rPr>
        <b/>
        <sz val="8"/>
        <color theme="1"/>
        <rFont val="Calibri"/>
        <family val="2"/>
        <scheme val="minor"/>
      </rPr>
      <t xml:space="preserve"> (2 points)</t>
    </r>
    <r>
      <rPr>
        <sz val="8"/>
        <color theme="1"/>
        <rFont val="Calibri"/>
        <family val="2"/>
        <scheme val="minor"/>
      </rPr>
      <t xml:space="preserve">
Les logements possèdent au moins en chambres et/ou couloirs (1) (2)(3) un placard fourni posé d'un volume minimum de :
- T1/T2 : 1m3
- T3/T4 : 1,5m3
- T5 et + : 2m3. 
Ces rangements peuvent être composés de plusieurs modules de 0,5m3 minimum.
1. Il est admis une tolérance de 5% sur les volumes et les dimensions demandées.
2. Cet espace s'entend hors rangement des salles d'eau et cuisines, en dehors des gabarits imposés par la réglementation Handicapés et, est dégagé de tout équipement technique qui doit rester accessible (chaudière, ballon eau chaude …).
3. Pour les studios, la position en pièce principale est admise, cet espace pouvant être positionné sur le linéaire demandé dans les séjours. </t>
    </r>
  </si>
  <si>
    <r>
      <rPr>
        <b/>
        <sz val="8"/>
        <color theme="1"/>
        <rFont val="Calibri"/>
        <family val="2"/>
        <scheme val="minor"/>
      </rPr>
      <t>Eclairage naturel des pièces humides (1 point)</t>
    </r>
    <r>
      <rPr>
        <sz val="8"/>
        <color theme="1"/>
        <rFont val="Calibri"/>
        <family val="2"/>
        <scheme val="minor"/>
      </rPr>
      <t xml:space="preserve">
Un éclairement naturel en 1er ou 2nd jour dans toutes les salles de bains et WC est prévu (imposte vitrée ou hublot dans porte intérieure, donnant sur le couloir ou séjour).</t>
    </r>
  </si>
  <si>
    <r>
      <rPr>
        <b/>
        <sz val="8"/>
        <color theme="1"/>
        <rFont val="Calibri"/>
        <family val="2"/>
        <scheme val="minor"/>
      </rPr>
      <t>Eclairage naturel en salle d'eau (2 points)</t>
    </r>
    <r>
      <rPr>
        <sz val="8"/>
        <color theme="1"/>
        <rFont val="Calibri"/>
        <family val="2"/>
        <scheme val="minor"/>
      </rPr>
      <t xml:space="preserve">
100%  des logements disposent d'une salle d'eau avec une surface de baie, mesurée en tableau [1], d'au moins 1/6 ème de sa surface au sol [2].</t>
    </r>
  </si>
  <si>
    <r>
      <rPr>
        <b/>
        <sz val="8"/>
        <color theme="1"/>
        <rFont val="Calibri"/>
        <family val="2"/>
        <scheme val="minor"/>
      </rPr>
      <t>Espaces extérieurs accessibles</t>
    </r>
    <r>
      <rPr>
        <sz val="8"/>
        <color theme="1"/>
        <rFont val="Calibri"/>
        <family val="2"/>
        <scheme val="minor"/>
      </rPr>
      <t xml:space="preserve">
Hors zones de bruit, 80% des logements sont pourvus d'un espace extérieur privatif d'une profondeur minimale de </t>
    </r>
    <r>
      <rPr>
        <b/>
        <sz val="8"/>
        <color theme="1"/>
        <rFont val="Calibri"/>
        <family val="2"/>
        <scheme val="minor"/>
      </rPr>
      <t>1,8m</t>
    </r>
    <r>
      <rPr>
        <sz val="8"/>
        <color theme="1"/>
        <rFont val="Calibri"/>
        <family val="2"/>
        <scheme val="minor"/>
      </rPr>
      <t xml:space="preserve"> et une surface minimale fonctionnelle :
- T1 et T2 : 3,3 m²
- T3 : 5 m²
- T4 : 7 m²
- T5 : 9 m²</t>
    </r>
  </si>
  <si>
    <r>
      <rPr>
        <b/>
        <sz val="8"/>
        <color theme="1"/>
        <rFont val="Calibri"/>
        <family val="2"/>
        <scheme val="minor"/>
      </rPr>
      <t>Espaces extérieurs accessibles (3 points)</t>
    </r>
    <r>
      <rPr>
        <sz val="8"/>
        <color theme="1"/>
        <rFont val="Calibri"/>
        <family val="2"/>
        <scheme val="minor"/>
      </rPr>
      <t xml:space="preserve">
Hors zones de bruit, 100% des logements sont pourvus d'un espace extérieur privatif d'une profondeur minimale de</t>
    </r>
    <r>
      <rPr>
        <b/>
        <sz val="8"/>
        <color theme="1"/>
        <rFont val="Calibri"/>
        <family val="2"/>
        <scheme val="minor"/>
      </rPr>
      <t xml:space="preserve"> 1,8m</t>
    </r>
    <r>
      <rPr>
        <sz val="8"/>
        <color theme="1"/>
        <rFont val="Calibri"/>
        <family val="2"/>
        <scheme val="minor"/>
      </rPr>
      <t xml:space="preserve"> et une surface minimale fonctionnelle :
- T1 et T2 : 3,3 m²
- T3 : 5 m²
- T4 : 7 m²
- T5 : 9 m².</t>
    </r>
  </si>
  <si>
    <r>
      <rPr>
        <b/>
        <sz val="8"/>
        <color theme="1"/>
        <rFont val="Calibri"/>
        <family val="2"/>
        <scheme val="minor"/>
      </rPr>
      <t>Loggias (3 points)</t>
    </r>
    <r>
      <rPr>
        <sz val="8"/>
        <color theme="1"/>
        <rFont val="Calibri"/>
        <family val="2"/>
        <scheme val="minor"/>
      </rPr>
      <t xml:space="preserve">
Plus de 80% des espaces extérieurs privatifs de l'immeuble sont constitués de loggias ou jardins privatifs en RDC.</t>
    </r>
  </si>
  <si>
    <t>Programme</t>
  </si>
  <si>
    <r>
      <rPr>
        <b/>
        <sz val="8"/>
        <color theme="1"/>
        <rFont val="Calibri"/>
        <family val="2"/>
        <scheme val="minor"/>
      </rPr>
      <t>Espace collectif (3 points)</t>
    </r>
    <r>
      <rPr>
        <sz val="8"/>
        <color theme="1"/>
        <rFont val="Calibri"/>
        <family val="2"/>
        <scheme val="minor"/>
      </rPr>
      <t xml:space="preserve">
Un espace collectif supplémentaire est créé [1] [2].
1. Par exemple : jardin partagé, laverie collective, salle polyvalente, buanderie, séchoir, conciergerie, aire de jeux extérieure, toiture terrasse
accessible, local encombrant espace de troc...
2. Cet espace pourra permettre de favoriser l'économie de partage au sein du bâtiment ou entre le bâtiment et son voisinage.</t>
    </r>
  </si>
  <si>
    <r>
      <rPr>
        <b/>
        <sz val="8"/>
        <rFont val="Calibri"/>
        <family val="2"/>
        <scheme val="minor"/>
      </rPr>
      <t>Développement de logements évolutifs capables de s’adapter au vieillissement (2 points)</t>
    </r>
    <r>
      <rPr>
        <sz val="8"/>
        <rFont val="Calibri"/>
        <family val="2"/>
        <scheme val="minor"/>
      </rPr>
      <t xml:space="preserve">
Sur proposition de l'opérateur immobilier</t>
    </r>
  </si>
  <si>
    <r>
      <rPr>
        <b/>
        <sz val="8"/>
        <rFont val="Calibri"/>
        <family val="2"/>
        <scheme val="minor"/>
      </rPr>
      <t>Développement de logements et/ou services spécifiquement adaptés à certaines personnes fragiles (2 points)</t>
    </r>
    <r>
      <rPr>
        <sz val="8"/>
        <rFont val="Calibri"/>
        <family val="2"/>
        <scheme val="minor"/>
      </rPr>
      <t xml:space="preserve">
Sur proposition de l'opérateur immobilier</t>
    </r>
  </si>
  <si>
    <t>Rangement</t>
  </si>
  <si>
    <r>
      <rPr>
        <b/>
        <sz val="8"/>
        <color theme="1"/>
        <rFont val="Calibri"/>
        <family val="2"/>
        <scheme val="minor"/>
      </rPr>
      <t xml:space="preserve">Rangements - Chambre </t>
    </r>
    <r>
      <rPr>
        <sz val="8"/>
        <color theme="1"/>
        <rFont val="Calibri"/>
        <family val="2"/>
        <scheme val="minor"/>
      </rPr>
      <t>(HQE FL.1.6.1.1)</t>
    </r>
    <r>
      <rPr>
        <b/>
        <sz val="8"/>
        <color theme="1"/>
        <rFont val="Calibri"/>
        <family val="2"/>
        <scheme val="minor"/>
      </rPr>
      <t xml:space="preserve"> (3 points)</t>
    </r>
    <r>
      <rPr>
        <sz val="8"/>
        <color theme="1"/>
        <rFont val="Calibri"/>
        <family val="2"/>
        <scheme val="minor"/>
      </rPr>
      <t xml:space="preserve">
Toutes les chambres possèdent un espace de rangement d'un volume de 1,5 m3 (1)(2)(3).
1. Il n'est pas demandé la fourniture de mobilier de rangement. L'espace de rangement est une représentation sur plan d'une installation possible par l'occupant.
2. Il est admis une tolérance de 5% sur les volumes et les dimensions demandées.
3. Cet espace de rangement s'entend hors gabarits imposés par la réglementation handicapés et, est dégagé de tout équipement technique.</t>
    </r>
  </si>
  <si>
    <r>
      <rPr>
        <b/>
        <sz val="8"/>
        <color theme="1"/>
        <rFont val="Calibri"/>
        <family val="2"/>
        <scheme val="minor"/>
      </rPr>
      <t xml:space="preserve">Rangements supplémentaires </t>
    </r>
    <r>
      <rPr>
        <sz val="8"/>
        <color theme="1"/>
        <rFont val="Calibri"/>
        <family val="2"/>
        <scheme val="minor"/>
      </rPr>
      <t>(HQE FL.1.6.1.2)</t>
    </r>
    <r>
      <rPr>
        <b/>
        <sz val="8"/>
        <color theme="1"/>
        <rFont val="Calibri"/>
        <family val="2"/>
        <scheme val="minor"/>
      </rPr>
      <t xml:space="preserve"> (3 points)</t>
    </r>
    <r>
      <rPr>
        <sz val="8"/>
        <color theme="1"/>
        <rFont val="Calibri"/>
        <family val="2"/>
        <scheme val="minor"/>
      </rPr>
      <t xml:space="preserve">
Des espaces de rangements d'une superficie au moins égale à 5% de la surface habitable du logement sont prévus (1) (2).
1. L'espace de rangement minimal demandé en niveau NF Habitat peut être intégré pour l'obtention de la surface de rangement demandée dans cette exigence.
2. Ces espaces s'entendent hors rangement des salle d'eau et cuisine. Ils sont dégagés de tout équipement technique ou sanitaire (chaudière, ballon eau chaude, machines à laver) et en dehors des gabarits imposés par la réglementation handicapés et débattements de portes.</t>
    </r>
  </si>
  <si>
    <t>2/Biodiversité</t>
  </si>
  <si>
    <r>
      <rPr>
        <b/>
        <sz val="8"/>
        <rFont val="Calibri"/>
        <family val="2"/>
        <scheme val="minor"/>
      </rPr>
      <t>Biodivercity (CIBI) ou Effinature (2 points)</t>
    </r>
    <r>
      <rPr>
        <sz val="8"/>
        <rFont val="Calibri"/>
        <family val="2"/>
        <scheme val="minor"/>
      </rPr>
      <t xml:space="preserve">
Obtention de la certification Biodivercity ou Effinature (au choix de l'opérateur)</t>
    </r>
  </si>
  <si>
    <r>
      <rPr>
        <b/>
        <sz val="8"/>
        <color theme="1"/>
        <rFont val="Calibri"/>
        <family val="2"/>
        <scheme val="minor"/>
      </rPr>
      <t xml:space="preserve">Production d'espaces favorables à la biodiversité </t>
    </r>
    <r>
      <rPr>
        <sz val="8"/>
        <color theme="1"/>
        <rFont val="Calibri"/>
        <family val="2"/>
        <scheme val="minor"/>
      </rPr>
      <t>(HQE BDV.3.5)</t>
    </r>
    <r>
      <rPr>
        <b/>
        <sz val="8"/>
        <color theme="1"/>
        <rFont val="Calibri"/>
        <family val="2"/>
        <scheme val="minor"/>
      </rPr>
      <t xml:space="preserve"> (2 points)</t>
    </r>
    <r>
      <rPr>
        <sz val="8"/>
        <color theme="1"/>
        <rFont val="Calibri"/>
        <family val="2"/>
        <scheme val="minor"/>
      </rPr>
      <t xml:space="preserve">
L'indice de valorisation écologique du site (IVE) et/ou l'indice des Témoins de Cohérences Ecologiques (ITCE) sont calculés (1) et  :  IVE projet&gt; IVE initial </t>
    </r>
    <r>
      <rPr>
        <b/>
        <sz val="8"/>
        <color theme="1"/>
        <rFont val="Calibri"/>
        <family val="2"/>
        <scheme val="minor"/>
      </rPr>
      <t xml:space="preserve">OU </t>
    </r>
    <r>
      <rPr>
        <sz val="8"/>
        <color theme="1"/>
        <rFont val="Calibri"/>
        <family val="2"/>
        <scheme val="minor"/>
      </rPr>
      <t>(ITCE) ≥ 4.
IVE est un calcul du nombre d'espèces végétales par type d'habitat ITCE permet d'évaluer les espaces végétalisés en termes de rôle écologique Les modalités de calcul de l'indice de valorisation écologique (IVE) et l'indice des Témoins de Cohérences Ecologiques (ITCE) sont détaillées dans l'annexe Biodiversité.</t>
    </r>
  </si>
  <si>
    <r>
      <t xml:space="preserve">Production d'espaces favorables à la biodiversité </t>
    </r>
    <r>
      <rPr>
        <sz val="8"/>
        <color theme="1"/>
        <rFont val="Calibri"/>
        <family val="2"/>
        <scheme val="minor"/>
      </rPr>
      <t>(HQE BDV.3.5)</t>
    </r>
    <r>
      <rPr>
        <b/>
        <sz val="8"/>
        <color theme="1"/>
        <rFont val="Calibri"/>
        <family val="2"/>
        <scheme val="minor"/>
      </rPr>
      <t xml:space="preserve"> (3 points)
</t>
    </r>
    <r>
      <rPr>
        <sz val="8"/>
        <color theme="1"/>
        <rFont val="Calibri"/>
        <family val="2"/>
        <scheme val="minor"/>
      </rPr>
      <t xml:space="preserve">L'indice de valorisation écologique du site (IVE) et/ou l'indice des Témoins de Cohérences Ecologiques (ITCE) sont calculés (1) et  :  IVE projet&gt; IVE initial </t>
    </r>
    <r>
      <rPr>
        <b/>
        <sz val="8"/>
        <color theme="1"/>
        <rFont val="Calibri"/>
        <family val="2"/>
        <scheme val="minor"/>
      </rPr>
      <t>ET</t>
    </r>
    <r>
      <rPr>
        <sz val="8"/>
        <color theme="1"/>
        <rFont val="Calibri"/>
        <family val="2"/>
        <scheme val="minor"/>
      </rPr>
      <t xml:space="preserve"> (ITCE) ≥ 4.</t>
    </r>
  </si>
  <si>
    <r>
      <rPr>
        <b/>
        <sz val="8"/>
        <color theme="1"/>
        <rFont val="Calibri"/>
        <family val="2"/>
        <scheme val="minor"/>
      </rPr>
      <t xml:space="preserve">Palette végétale </t>
    </r>
    <r>
      <rPr>
        <sz val="8"/>
        <color theme="1"/>
        <rFont val="Calibri"/>
        <family val="2"/>
        <scheme val="minor"/>
      </rPr>
      <t>(HQE BDV.4.3)
Les espèces plantées sont :
- non invasives ;
- peu allergènes : l’introduction d’espèces allergènes ne dépasse pas 25% , en particulier les allergènes classés à risque 4 et 5 ;
- adaptées au climat et au terrain ;
- s’appuyant sur des strates végétales diversifiées.</t>
    </r>
  </si>
  <si>
    <r>
      <rPr>
        <b/>
        <sz val="8"/>
        <rFont val="Calibri"/>
        <family val="2"/>
        <scheme val="minor"/>
      </rPr>
      <t>Qualité des sols en cas de verger ou potager</t>
    </r>
    <r>
      <rPr>
        <sz val="8"/>
        <rFont val="Calibri"/>
        <family val="2"/>
        <scheme val="minor"/>
      </rPr>
      <t xml:space="preserve">
En cas de réalisation de potager ou verger en pleine terre au sein du lot immobilier, réalisation systématique d’une EQRS (évaluation quantitative des risques sanitaires, analyse des risques résiduels et interprétation de l'état des milieux)</t>
    </r>
  </si>
  <si>
    <r>
      <rPr>
        <b/>
        <sz val="8"/>
        <rFont val="Calibri"/>
        <family val="2"/>
        <scheme val="minor"/>
      </rPr>
      <t>Toitures jardin accessibles</t>
    </r>
    <r>
      <rPr>
        <sz val="8"/>
        <rFont val="Calibri"/>
        <family val="2"/>
        <scheme val="minor"/>
      </rPr>
      <t xml:space="preserve">
Sur proposition de l'opérateur immobilier</t>
    </r>
  </si>
  <si>
    <r>
      <rPr>
        <b/>
        <sz val="8"/>
        <rFont val="Calibri"/>
        <family val="2"/>
        <scheme val="minor"/>
      </rPr>
      <t xml:space="preserve">Surface de pleine terre
</t>
    </r>
    <r>
      <rPr>
        <sz val="8"/>
        <rFont val="Calibri"/>
        <family val="2"/>
        <scheme val="minor"/>
      </rPr>
      <t>Afin de favoriser la végétalisation, le projet respecte le pourcentage minimum de surface de la parcelle en espaces verts pleine terre (c'est à dire sans construction dessous), défini dans le fiche d'emprise.</t>
    </r>
    <r>
      <rPr>
        <b/>
        <sz val="8"/>
        <rFont val="Calibri"/>
        <family val="2"/>
        <scheme val="minor"/>
      </rPr>
      <t xml:space="preserve">
</t>
    </r>
    <r>
      <rPr>
        <sz val="8"/>
        <rFont val="Calibri"/>
        <family val="2"/>
        <scheme val="minor"/>
      </rPr>
      <t>Nota : la fiche d'emprise doit être fournie par le maître d'ouvrage.</t>
    </r>
  </si>
  <si>
    <r>
      <rPr>
        <b/>
        <sz val="8"/>
        <color theme="1"/>
        <rFont val="Calibri"/>
        <family val="2"/>
        <scheme val="minor"/>
      </rPr>
      <t xml:space="preserve">Mise en oeuvre de mesures favorables à la biodiversité - Diagnostic écologique </t>
    </r>
    <r>
      <rPr>
        <sz val="8"/>
        <color theme="1"/>
        <rFont val="Calibri"/>
        <family val="2"/>
        <scheme val="minor"/>
      </rPr>
      <t>(HQE BDV.3.2)
Dans le cas d'enjeux écologiques prégnants sur le secteur et si demandé par la fiche d'emprise, le site initial fait l'objet d'un diagnostic écologique réalisé par un écologue ou une personne compétente qui fournit également un rapport de préconisations. Une mission de suivi de la bonne mise en œuvre des engagements pris suite à ce rapport  est confiée à l'équipe de conception.</t>
    </r>
  </si>
  <si>
    <r>
      <rPr>
        <b/>
        <sz val="8"/>
        <rFont val="Calibri"/>
        <family val="2"/>
        <scheme val="minor"/>
      </rPr>
      <t>Mise en oeuvre de mesures favorables à la biodiversité - moyens juridiques</t>
    </r>
    <r>
      <rPr>
        <sz val="8"/>
        <rFont val="Calibri"/>
        <family val="2"/>
        <scheme val="minor"/>
      </rPr>
      <t xml:space="preserve">
Mise en place de moyens juridiques (règlements de copropriété notamment) pour préserver les mesures favorables à la biodiversité intégrées à la construction. Définition des moyens d’entretien et formation du premier syndic.</t>
    </r>
  </si>
  <si>
    <t>Paysagiste</t>
  </si>
  <si>
    <r>
      <rPr>
        <b/>
        <sz val="8"/>
        <color rgb="FF000000"/>
        <rFont val="Calibri"/>
        <family val="2"/>
      </rPr>
      <t xml:space="preserve">Mise en œuvre de sujets végétaux matures (2 points)
</t>
    </r>
    <r>
      <rPr>
        <sz val="8"/>
        <color rgb="FF000000"/>
        <rFont val="Calibri"/>
        <family val="2"/>
      </rPr>
      <t>Mise en place de stratégies de préverdissement ou de pré-achats en pépinières afin de disposer dès l’origine de sujets matures pour les espaces verts de l’opération immobilière.
Pour les arbres de haute tige, minimum 25% de sujets &gt; 15 ans, le reste &gt; 10 ans</t>
    </r>
  </si>
  <si>
    <r>
      <rPr>
        <b/>
        <sz val="8"/>
        <rFont val="Calibri"/>
        <family val="2"/>
        <scheme val="minor"/>
      </rPr>
      <t xml:space="preserve">Superficie des toitures végétalisées
</t>
    </r>
    <r>
      <rPr>
        <sz val="8"/>
        <rFont val="Calibri"/>
        <family val="2"/>
        <scheme val="minor"/>
      </rPr>
      <t>Le projet respecte le pourcentage minimum de superficie de toitures végétalisées, défini dans la fiche emprise.
Nota : la fiche d'emprise doit être fournie par le maître d'ouvrage.</t>
    </r>
  </si>
  <si>
    <r>
      <rPr>
        <b/>
        <sz val="8"/>
        <rFont val="Calibri"/>
        <family val="2"/>
        <scheme val="minor"/>
      </rPr>
      <t>Epaisseur de substrat de toiture végétalisée</t>
    </r>
    <r>
      <rPr>
        <sz val="8"/>
        <rFont val="Calibri"/>
        <family val="2"/>
        <scheme val="minor"/>
      </rPr>
      <t xml:space="preserve">
Pour les toitures végétalisées, l'épaisseur de substrat minimale est de </t>
    </r>
    <r>
      <rPr>
        <b/>
        <sz val="8"/>
        <rFont val="Calibri"/>
        <family val="2"/>
        <scheme val="minor"/>
      </rPr>
      <t>15cm</t>
    </r>
  </si>
  <si>
    <r>
      <rPr>
        <b/>
        <sz val="8"/>
        <rFont val="Calibri"/>
        <family val="2"/>
        <scheme val="minor"/>
      </rPr>
      <t>Qualité des toitures végétalisées</t>
    </r>
    <r>
      <rPr>
        <sz val="8"/>
        <rFont val="Calibri"/>
        <family val="2"/>
        <scheme val="minor"/>
      </rPr>
      <t xml:space="preserve">
En cas de toitures végétalisées, l'épaisseur minimale des substrats est de 30cm </t>
    </r>
  </si>
  <si>
    <t>BET VRD</t>
  </si>
  <si>
    <r>
      <rPr>
        <b/>
        <sz val="8"/>
        <rFont val="Calibri"/>
        <family val="2"/>
        <scheme val="minor"/>
      </rPr>
      <t>Qualité des terres végétales employées (2 points)</t>
    </r>
    <r>
      <rPr>
        <sz val="8"/>
        <rFont val="Calibri"/>
        <family val="2"/>
        <scheme val="minor"/>
      </rPr>
      <t xml:space="preserve">
Recours à de la terre végétale issue des terres réemployees in situ ou excavées (pour recréation de technosols) dans un rayon de 300km du site de l’opération (avec un fond géochimique équivalent), sans utilisation de terres agricoles.</t>
    </r>
  </si>
  <si>
    <r>
      <rPr>
        <b/>
        <sz val="8"/>
        <rFont val="Calibri"/>
        <family val="2"/>
        <scheme val="minor"/>
      </rPr>
      <t>Articulation du projet paysager avec le projet paysager du quartier</t>
    </r>
    <r>
      <rPr>
        <sz val="8"/>
        <rFont val="Calibri"/>
        <family val="2"/>
        <scheme val="minor"/>
      </rPr>
      <t xml:space="preserve">
Projet paysager des espaces extérieurs au lot immobilier articulé avec le projet paysager du quartier et favorisant la fraîcheur au sein des logements. Pour cela, le projet paysager du lot est validé par le paysagiste de l'opération préalablement au dépôt de la demande de PC</t>
    </r>
  </si>
  <si>
    <r>
      <rPr>
        <b/>
        <sz val="8"/>
        <rFont val="Calibri"/>
        <family val="2"/>
        <scheme val="minor"/>
      </rPr>
      <t>Projet paysager du lot avec cobénéfices pour le quartier (2 points)</t>
    </r>
    <r>
      <rPr>
        <sz val="8"/>
        <rFont val="Calibri"/>
        <family val="2"/>
        <scheme val="minor"/>
      </rPr>
      <t xml:space="preserve">
Projet paysager du lot intégrant des co-bénéfices pour le quartier (accessibilité aux habitants du quartier, cheminements ouverts au public ombragés…).</t>
    </r>
  </si>
  <si>
    <r>
      <rPr>
        <b/>
        <sz val="8"/>
        <rFont val="Calibri"/>
        <family val="2"/>
        <scheme val="minor"/>
      </rPr>
      <t xml:space="preserve">Espace de rafraichissement </t>
    </r>
    <r>
      <rPr>
        <sz val="8"/>
        <rFont val="Calibri"/>
        <family val="2"/>
        <scheme val="minor"/>
      </rPr>
      <t>(HQE CH.3.5.1)</t>
    </r>
    <r>
      <rPr>
        <b/>
        <sz val="8"/>
        <rFont val="Calibri"/>
        <family val="2"/>
        <scheme val="minor"/>
      </rPr>
      <t xml:space="preserve">
</t>
    </r>
    <r>
      <rPr>
        <sz val="8"/>
        <rFont val="Calibri"/>
        <family val="2"/>
        <scheme val="minor"/>
      </rPr>
      <t>Les bâtiments disposent d’un espace extérieur de rafraichissement hors bâti, intégré à l’opération (1)(2)(3).
1. Un espace extérieur de rafraichissement située dans l’environnement attenant à l’opération, destiné au confort des usagers en période chaude ou caniculaire.
2. Espace ombragé végétalisé, petits parcs aménagés, allées arborées, espace de rafraichissement avec bassins et étendues d’eau, ombrières végétalisées ou tous autres dispositions équivalentes.
3. Les bassins à eau stagnante sont à éviter. Le traitement des eaux pour éviter la prolifération des moustiques est privilégié.</t>
    </r>
  </si>
  <si>
    <r>
      <rPr>
        <b/>
        <sz val="8"/>
        <rFont val="Calibri"/>
        <family val="2"/>
        <scheme val="minor"/>
      </rPr>
      <t xml:space="preserve">Programme d’entretien et de maintenance des aménagements paysagers </t>
    </r>
    <r>
      <rPr>
        <sz val="8"/>
        <rFont val="Calibri"/>
        <family val="2"/>
        <scheme val="minor"/>
      </rPr>
      <t>(HQE BDV.4.5)
Dans le cas d’aménagements paysagers, le programme d’entretien et de maintenance est fourni aux gestionnaires.</t>
    </r>
  </si>
  <si>
    <r>
      <rPr>
        <b/>
        <sz val="8"/>
        <rFont val="Calibri"/>
        <family val="2"/>
        <scheme val="minor"/>
      </rPr>
      <t>Suppression des produits phytosanitaires</t>
    </r>
    <r>
      <rPr>
        <sz val="8"/>
        <rFont val="Calibri"/>
        <family val="2"/>
        <scheme val="minor"/>
      </rPr>
      <t xml:space="preserve">
Engagement, via un bail vert ou le règlement de copropriété, à mettre en place une gestion différenciée et zéro phyto des espaces végétalisés de l’opération</t>
    </r>
  </si>
  <si>
    <r>
      <rPr>
        <b/>
        <sz val="8"/>
        <color theme="1"/>
        <rFont val="Calibri"/>
        <family val="2"/>
        <scheme val="minor"/>
      </rPr>
      <t xml:space="preserve">Calcul du coefficient d'imperméabilisation de la parcelle
</t>
    </r>
    <r>
      <rPr>
        <sz val="8"/>
        <color theme="1"/>
        <rFont val="Calibri"/>
        <family val="2"/>
        <scheme val="minor"/>
      </rPr>
      <t>Le coefficient d’imperméabilisation de la parcelle concernée est inférieur ou égal au pourcentage défini dans la fiche d'emprise.
Nota : la fiche d'emprise doit être fournie par le maître d'ouvrage.</t>
    </r>
  </si>
  <si>
    <r>
      <rPr>
        <b/>
        <sz val="8"/>
        <color theme="1"/>
        <rFont val="Calibri"/>
        <family val="2"/>
        <scheme val="minor"/>
      </rPr>
      <t xml:space="preserve">Système de rétention écologique des EP </t>
    </r>
    <r>
      <rPr>
        <sz val="8"/>
        <color theme="1"/>
        <rFont val="Calibri"/>
        <family val="2"/>
        <scheme val="minor"/>
      </rPr>
      <t>(HQE SOL.3.1)</t>
    </r>
    <r>
      <rPr>
        <b/>
        <sz val="8"/>
        <color theme="1"/>
        <rFont val="Calibri"/>
        <family val="2"/>
        <scheme val="minor"/>
      </rPr>
      <t xml:space="preserve"> (3 points)</t>
    </r>
    <r>
      <rPr>
        <sz val="8"/>
        <color theme="1"/>
        <rFont val="Calibri"/>
        <family val="2"/>
        <scheme val="minor"/>
      </rPr>
      <t xml:space="preserve">
Un système de rétention écologique des eaux de pluie est présent. Son mode de gestion est défini (entretien, maintenance)  (1).
1. Par exemple, les eaux de ruissellement peuvent être récupérées dans des noues, notamment au niveau des parkings extérieurs et aux abords des bâtiments. Il est possible de connecter un réseau de noues à un bassin de phyto-épuration. Des mares, avec des berges en pente douce (10 à 20 %) favorisent l’implantation spontanée de plantes adaptées aux rives.</t>
    </r>
  </si>
  <si>
    <r>
      <rPr>
        <b/>
        <sz val="8"/>
        <rFont val="Calibri"/>
        <family val="2"/>
        <scheme val="minor"/>
      </rPr>
      <t>Infiltration à la parcelle</t>
    </r>
    <r>
      <rPr>
        <sz val="8"/>
        <rFont val="Calibri"/>
        <family val="2"/>
        <scheme val="minor"/>
      </rPr>
      <t xml:space="preserve">
Respecter la </t>
    </r>
    <r>
      <rPr>
        <b/>
        <sz val="8"/>
        <rFont val="Calibri"/>
        <family val="2"/>
        <scheme val="minor"/>
      </rPr>
      <t>lame d'eau à abattre</t>
    </r>
    <r>
      <rPr>
        <sz val="8"/>
        <rFont val="Calibri"/>
        <family val="2"/>
        <scheme val="minor"/>
      </rPr>
      <t xml:space="preserve"> selon fiche emprise. Ex : 100% d'une pluie de 4mm.</t>
    </r>
  </si>
  <si>
    <r>
      <rPr>
        <b/>
        <sz val="8"/>
        <rFont val="Calibri"/>
        <family val="2"/>
        <scheme val="minor"/>
      </rPr>
      <t>Rétention restitution</t>
    </r>
    <r>
      <rPr>
        <sz val="8"/>
        <rFont val="Calibri"/>
        <family val="2"/>
        <scheme val="minor"/>
      </rPr>
      <t xml:space="preserve">
Respect du débit de fuite maximal en L/s/ha, défini dans la fiche d’emprise</t>
    </r>
  </si>
  <si>
    <r>
      <rPr>
        <b/>
        <sz val="8"/>
        <color theme="1"/>
        <rFont val="Calibri"/>
        <family val="2"/>
        <scheme val="minor"/>
      </rPr>
      <t>Récupération de l'eau pour arrosage espaces verts (1 point)</t>
    </r>
    <r>
      <rPr>
        <sz val="8"/>
        <color theme="1"/>
        <rFont val="Calibri"/>
        <family val="2"/>
        <scheme val="minor"/>
      </rPr>
      <t xml:space="preserve">
Présence de systèmes de récupération des eaux de pluie en gravitaire permettant de couvrir 40% de l’arrosage des espaces verts.</t>
    </r>
  </si>
  <si>
    <r>
      <rPr>
        <b/>
        <sz val="8"/>
        <color theme="1"/>
        <rFont val="Calibri"/>
        <family val="2"/>
        <scheme val="minor"/>
      </rPr>
      <t>Récupération et réutilisation des eaux pluviales (3 points)</t>
    </r>
    <r>
      <rPr>
        <sz val="8"/>
        <color theme="1"/>
        <rFont val="Calibri"/>
        <family val="2"/>
        <scheme val="minor"/>
      </rPr>
      <t xml:space="preserve">
Les eaux pluviales sont récupérées et réutilisées pour un usage interne au logement. Une signalétique est mise en place pour différencier le réseau d'eau non potable du réseau d'eau sanitaire conformément à la réglementation. </t>
    </r>
  </si>
  <si>
    <t>3/Economie circulaire</t>
  </si>
  <si>
    <r>
      <rPr>
        <b/>
        <sz val="8"/>
        <rFont val="Calibri"/>
        <family val="2"/>
        <scheme val="minor"/>
      </rPr>
      <t>Forêt écocertifiée (HQE REM.1.2.2)</t>
    </r>
    <r>
      <rPr>
        <sz val="8"/>
        <rFont val="Calibri"/>
        <family val="2"/>
        <scheme val="minor"/>
      </rPr>
      <t xml:space="preserve">
Les produits de construction neufs à base de bois sont issus de forêts éco-certifiées (PEFC ou FSC).</t>
    </r>
  </si>
  <si>
    <r>
      <rPr>
        <b/>
        <sz val="8"/>
        <rFont val="Calibri"/>
        <family val="2"/>
        <scheme val="minor"/>
      </rPr>
      <t>Obtention du label Bois de France ou équivalent (3 points)</t>
    </r>
    <r>
      <rPr>
        <sz val="8"/>
        <rFont val="Calibri"/>
        <family val="2"/>
        <scheme val="minor"/>
      </rPr>
      <t xml:space="preserve">
La fiche d'emprise peut imposer l'obtention du label Bois de France ou les preuves de l'emploi de bois français transformé en France.</t>
    </r>
  </si>
  <si>
    <t>Contextualisé</t>
  </si>
  <si>
    <t>Chantier</t>
  </si>
  <si>
    <r>
      <rPr>
        <b/>
        <sz val="8"/>
        <color theme="1"/>
        <rFont val="Calibri"/>
        <family val="2"/>
        <scheme val="minor"/>
      </rPr>
      <t>Limitation des déblais et remblais</t>
    </r>
    <r>
      <rPr>
        <sz val="8"/>
        <color theme="1"/>
        <rFont val="Calibri"/>
        <family val="2"/>
        <scheme val="minor"/>
      </rPr>
      <t xml:space="preserve">
Production d'une note précisant les solutions mises en œuvre afin de limiter les déblais / remblais à l’échelle du lot. Mode de preuve : note par le BE VRD du lot vérifiée par le BE VRD de GPA.</t>
    </r>
  </si>
  <si>
    <t>OPCIC</t>
  </si>
  <si>
    <r>
      <rPr>
        <b/>
        <sz val="8"/>
        <rFont val="Calibri"/>
        <family val="2"/>
        <scheme val="minor"/>
      </rPr>
      <t>Elaboration du PIC dès la phase PC</t>
    </r>
    <r>
      <rPr>
        <sz val="8"/>
        <rFont val="Calibri"/>
        <family val="2"/>
        <scheme val="minor"/>
      </rPr>
      <t xml:space="preserve">
Tout projet intégrant de la construction hors-site, le plan d'installation de chantier (PIC) est défini dès le dossier de demande de permis de construire.</t>
    </r>
  </si>
  <si>
    <r>
      <rPr>
        <b/>
        <sz val="8"/>
        <rFont val="Calibri"/>
        <family val="2"/>
        <scheme val="minor"/>
      </rPr>
      <t>Durabilité de l'enveloppe</t>
    </r>
    <r>
      <rPr>
        <sz val="8"/>
        <rFont val="Calibri"/>
        <family val="2"/>
        <scheme val="minor"/>
      </rPr>
      <t xml:space="preserve"> (HQE CDE.1.1)
Sur l’ensemble des façades : les matériaux utilisés auront une durabilité très longue avec une fréquence d’entretien limitée, un niveau de pérennité de classe B selon calcul Cerqual.</t>
    </r>
  </si>
  <si>
    <r>
      <rPr>
        <b/>
        <sz val="8"/>
        <rFont val="Calibri"/>
        <family val="2"/>
        <scheme val="minor"/>
      </rPr>
      <t>Pérennité des matériaux des façades</t>
    </r>
    <r>
      <rPr>
        <sz val="8"/>
        <rFont val="Calibri"/>
        <family val="2"/>
        <scheme val="minor"/>
      </rPr>
      <t xml:space="preserve">
•	Pour les façades en fonds de loggias, sous balcons filants ou non visibles depuis l’espace public, les parements doivent être durables, adaptés à l’exposition aux intempéries, et faciles d’entretien - réparation. 
•	Pour les façades visibles depuis l’espace public, sont interdits : 
o	Matériaux agrafés
o	Enduits et bardages bois non protégés des intempéries 
o	Enduits et bardages sur isolation par l’extérieur
•	Les façades au RDC accessibles depuis l’espace public disposent de parements lourds, robustes et durables. Sont interdits :  
o	Matériaux agrafés
o	Enduits
o	Tous types de bardages</t>
    </r>
  </si>
  <si>
    <r>
      <rPr>
        <b/>
        <sz val="8"/>
        <rFont val="Calibri"/>
        <family val="2"/>
        <scheme val="minor"/>
      </rPr>
      <t>Traitement des façades visibles depuis l'espace public</t>
    </r>
    <r>
      <rPr>
        <sz val="8"/>
        <rFont val="Calibri"/>
        <family val="2"/>
        <scheme val="minor"/>
      </rPr>
      <t xml:space="preserve">
Les modénatures seront conçues pour limiter le vieillissement (coulures,…) et le besoin d’entretien.</t>
    </r>
  </si>
  <si>
    <r>
      <rPr>
        <b/>
        <sz val="8"/>
        <rFont val="Calibri"/>
        <family val="2"/>
        <scheme val="minor"/>
      </rPr>
      <t>Menuiseries</t>
    </r>
    <r>
      <rPr>
        <sz val="8"/>
        <rFont val="Calibri"/>
        <family val="2"/>
        <scheme val="minor"/>
      </rPr>
      <t xml:space="preserve">
Le PVC est proscrit pour tous les éléments extérieurs (sols des parties communes, menuiseries, occultations, volets, clôtures) hors éléments techniques non visibles (type canalisation). Ainsi les gouttières, cheneaux et descentes EP visibles seront uniquement en zinc, aluminium ou fonte.</t>
    </r>
  </si>
  <si>
    <r>
      <rPr>
        <b/>
        <sz val="8"/>
        <rFont val="Calibri"/>
        <family val="2"/>
        <scheme val="minor"/>
      </rPr>
      <t>Neutralité structurelle vis-à-vis des usages et plans d'étages</t>
    </r>
    <r>
      <rPr>
        <sz val="8"/>
        <rFont val="Calibri"/>
        <family val="2"/>
        <scheme val="minor"/>
      </rPr>
      <t xml:space="preserve">
L'étude du potentiel de changement de destination et d'évolution du bâtiment prévue par l'article L.122-1-1 du code de la construction et de l'habitation jointe au dossier de demande de permis de construire expose les mesures mises en oeuvre ainsi que les limites en termes de flexibilité des plans d'étages et usages futurs.</t>
    </r>
  </si>
  <si>
    <r>
      <rPr>
        <b/>
        <sz val="8"/>
        <color theme="1"/>
        <rFont val="Calibri"/>
        <family val="2"/>
        <scheme val="minor"/>
      </rPr>
      <t>Neutralité structurelle vis-à-vis des usages et plans d'étages</t>
    </r>
    <r>
      <rPr>
        <sz val="8"/>
        <color theme="1"/>
        <rFont val="Calibri"/>
        <family val="2"/>
        <scheme val="minor"/>
      </rPr>
      <t xml:space="preserve">
Dès la conception un objectif de neutralité structurelle vis-à-vis des usages et plans d’étages est poursuivie (poteaux-dalles, poteaux-poutres, façades rapportées, séparatif avec partie fusible pour adaptabilité, rationalisation des distributions, suppression des murs de refend…).</t>
    </r>
  </si>
  <si>
    <r>
      <rPr>
        <b/>
        <sz val="8"/>
        <color theme="1"/>
        <rFont val="Calibri"/>
        <family val="2"/>
        <scheme val="minor"/>
      </rPr>
      <t>Mutabilité du logement</t>
    </r>
    <r>
      <rPr>
        <sz val="8"/>
        <color theme="1"/>
        <rFont val="Calibri"/>
        <family val="2"/>
        <scheme val="minor"/>
      </rPr>
      <t xml:space="preserve">
Recours systématisé à des structures poteaux poutres  / poteaux dalles. Le recours au voile béton ou au mur de refend est à proscrire ou limiter strictement. Un accompagnement par un BE Acoustique s'avère important.</t>
    </r>
  </si>
  <si>
    <r>
      <rPr>
        <b/>
        <sz val="8"/>
        <rFont val="Calibri"/>
        <family val="2"/>
        <scheme val="minor"/>
      </rPr>
      <t>Recours au BIM</t>
    </r>
    <r>
      <rPr>
        <sz val="8"/>
        <rFont val="Calibri"/>
        <family val="2"/>
        <scheme val="minor"/>
      </rPr>
      <t xml:space="preserve">
Systématisation du recours au BIM en phase de conception pour les immeubles de 3</t>
    </r>
    <r>
      <rPr>
        <vertAlign val="superscript"/>
        <sz val="8"/>
        <rFont val="Calibri"/>
        <family val="2"/>
        <scheme val="minor"/>
      </rPr>
      <t>ème</t>
    </r>
    <r>
      <rPr>
        <sz val="8"/>
        <rFont val="Calibri"/>
        <family val="2"/>
        <scheme val="minor"/>
      </rPr>
      <t xml:space="preserve"> famille et plus.</t>
    </r>
  </si>
  <si>
    <r>
      <rPr>
        <b/>
        <sz val="8"/>
        <rFont val="Calibri"/>
        <family val="2"/>
        <scheme val="minor"/>
      </rPr>
      <t>Construction hors site (3 points)</t>
    </r>
    <r>
      <rPr>
        <sz val="8"/>
        <rFont val="Calibri"/>
        <family val="2"/>
        <scheme val="minor"/>
      </rPr>
      <t xml:space="preserve">
Le projet fait largement appel aux </t>
    </r>
    <r>
      <rPr>
        <b/>
        <sz val="8"/>
        <rFont val="Calibri"/>
        <family val="2"/>
        <scheme val="minor"/>
      </rPr>
      <t>filières de construction hors site :</t>
    </r>
    <r>
      <rPr>
        <sz val="8"/>
        <rFont val="Calibri"/>
        <family val="2"/>
        <scheme val="minor"/>
      </rPr>
      <t xml:space="preserve">
- Réalisation d’au moins 75% des façades et éléments rapportés en préfabrication (2D ou 3D)
- Réalisation d’au moins 30% des éléments de structure en préfabrication (2D ou 3D)
</t>
    </r>
    <r>
      <rPr>
        <b/>
        <sz val="8"/>
        <rFont val="Calibri"/>
        <family val="2"/>
        <scheme val="minor"/>
      </rPr>
      <t>NOTA BENE  : Objectifs établissement, 80% des projets ont recours massivement aux filières de construction hors site d'ici 2030.</t>
    </r>
  </si>
  <si>
    <r>
      <rPr>
        <b/>
        <sz val="8"/>
        <rFont val="Calibri"/>
        <family val="2"/>
        <scheme val="minor"/>
      </rPr>
      <t>Construction hors site - pièces humides (2 points)</t>
    </r>
    <r>
      <rPr>
        <sz val="8"/>
        <rFont val="Calibri"/>
        <family val="2"/>
        <scheme val="minor"/>
      </rPr>
      <t xml:space="preserve">
Tout ou partie (au moins 30%) des pièces humides sont réalisées de façon modulaire.</t>
    </r>
  </si>
  <si>
    <r>
      <rPr>
        <b/>
        <sz val="8"/>
        <rFont val="Calibri"/>
        <family val="2"/>
        <scheme val="minor"/>
      </rPr>
      <t>Réduction de la quantité de matériaux mis en œuvre (2 points)</t>
    </r>
    <r>
      <rPr>
        <sz val="8"/>
        <rFont val="Calibri"/>
        <family val="2"/>
        <scheme val="minor"/>
      </rPr>
      <t xml:space="preserve">
La stratégie mise en œuvre pour réduire de façon globale la quantité de matériaux mis en œuvre est formalisée et précisée au moment du dépôt de la demande de permis de construire :</t>
    </r>
    <r>
      <rPr>
        <b/>
        <sz val="8"/>
        <rFont val="Calibri"/>
        <family val="2"/>
        <scheme val="minor"/>
      </rPr>
      <t xml:space="preserve"> note de sobriété matière</t>
    </r>
    <r>
      <rPr>
        <sz val="8"/>
        <rFont val="Calibri"/>
        <family val="2"/>
        <scheme val="minor"/>
      </rPr>
      <t xml:space="preserve"> au dépôt de PC</t>
    </r>
  </si>
  <si>
    <r>
      <rPr>
        <b/>
        <sz val="8"/>
        <rFont val="Calibri"/>
        <family val="2"/>
        <scheme val="minor"/>
      </rPr>
      <t>Intégration de matériaux recyclés et issus du réemploi (3 points)</t>
    </r>
    <r>
      <rPr>
        <sz val="8"/>
        <rFont val="Calibri"/>
        <family val="2"/>
        <scheme val="minor"/>
      </rPr>
      <t xml:space="preserve">
Au moins 10% du budget travaux consacré à la fourniture de matériaux recyclés et au minimum 1% de matériaux de réemploi (fourniture). Ces matériaux devront concerner un minimum de 3 lots différents.</t>
    </r>
  </si>
  <si>
    <r>
      <rPr>
        <b/>
        <sz val="8"/>
        <color theme="1"/>
        <rFont val="Calibri"/>
        <family val="2"/>
        <scheme val="minor"/>
      </rPr>
      <t xml:space="preserve">Label bâtiment biosourcé niveau 1 </t>
    </r>
    <r>
      <rPr>
        <sz val="8"/>
        <color theme="1"/>
        <rFont val="Calibri"/>
        <family val="2"/>
        <scheme val="minor"/>
      </rPr>
      <t xml:space="preserve">(HQE BIOSOURCE.1.1)
Le label biosourcé niveau 1 minimum sera obtenu par l'opérateur immobilier. Un niveau supérieur peut être demandé sur certaines opérations.
</t>
    </r>
    <r>
      <rPr>
        <b/>
        <sz val="8"/>
        <color theme="1"/>
        <rFont val="Calibri"/>
        <family val="2"/>
        <scheme val="minor"/>
      </rPr>
      <t>NOTA BENE : Objectif établissement :</t>
    </r>
    <r>
      <rPr>
        <sz val="8"/>
        <color theme="1"/>
        <rFont val="Calibri"/>
        <family val="2"/>
        <scheme val="minor"/>
      </rPr>
      <t xml:space="preserve"> 100% des opérations (en m²SDP) respecte le niveau 1, 50% le niveau 2, 30% le niveau 3. En termes de répartition, cela signifie que 50% est niveau 1, 20% niveau 2, 30% niveau 3 pour un total de 100%</t>
    </r>
  </si>
  <si>
    <r>
      <rPr>
        <b/>
        <sz val="8"/>
        <color theme="1"/>
        <rFont val="Calibri"/>
        <family val="2"/>
        <scheme val="minor"/>
      </rPr>
      <t xml:space="preserve">Label bâtiment biosourcé niveau 2 </t>
    </r>
    <r>
      <rPr>
        <sz val="8"/>
        <color theme="1"/>
        <rFont val="Calibri"/>
        <family val="2"/>
        <scheme val="minor"/>
      </rPr>
      <t>(HQE BIOSOURCE.1.1)
Le label biosourcé niveau 2 minimum sera obtenu par l'opérateur immobilier. Un niveau supérieur peut être demandé sur certaines opérations. Lorsque demandé, cette exigence se substitue à celle relative au label biosourcé niveau 1.</t>
    </r>
  </si>
  <si>
    <r>
      <rPr>
        <b/>
        <sz val="8"/>
        <color theme="1"/>
        <rFont val="Calibri"/>
        <family val="2"/>
        <scheme val="minor"/>
      </rPr>
      <t>Label bâtiment biosourcé niveau 3</t>
    </r>
    <r>
      <rPr>
        <sz val="8"/>
        <color theme="1"/>
        <rFont val="Calibri"/>
        <family val="2"/>
        <scheme val="minor"/>
      </rPr>
      <t xml:space="preserve"> (HQE BIOSOURCE.1.1)
Le label biosourcé niveau 3 minimum sera obtenu par l'opérateur immobilier. Lorsque demandé, cette exigence se substitue à celle relative au label biosourcé niveau 2.</t>
    </r>
  </si>
  <si>
    <r>
      <rPr>
        <b/>
        <sz val="8"/>
        <rFont val="Calibri"/>
        <family val="2"/>
        <scheme val="minor"/>
      </rPr>
      <t>Utilisation de béton bas carbone (2 points)</t>
    </r>
    <r>
      <rPr>
        <sz val="8"/>
        <rFont val="Calibri"/>
        <family val="2"/>
        <scheme val="minor"/>
      </rPr>
      <t xml:space="preserve">
Du béton bas carbone (&lt;200 kg.éq.CO2/m3) sur plus de 80% des éléments construits en béton</t>
    </r>
  </si>
  <si>
    <r>
      <rPr>
        <b/>
        <sz val="8"/>
        <rFont val="Calibri"/>
        <family val="2"/>
        <scheme val="minor"/>
      </rPr>
      <t>Utilisation de béton bas carbone (3 points)</t>
    </r>
    <r>
      <rPr>
        <sz val="8"/>
        <rFont val="Calibri"/>
        <family val="2"/>
        <scheme val="minor"/>
      </rPr>
      <t xml:space="preserve">
Du béton bas carbone sans clinker (&lt;100 kg.éq.CO2/m3) sur plus de 80% des éléments construits en béton</t>
    </r>
  </si>
  <si>
    <r>
      <rPr>
        <b/>
        <sz val="8"/>
        <rFont val="Calibri"/>
        <family val="2"/>
        <scheme val="minor"/>
      </rPr>
      <t>Utilisation de béton bas carbone (2 points)</t>
    </r>
    <r>
      <rPr>
        <sz val="8"/>
        <rFont val="Calibri"/>
        <family val="2"/>
        <scheme val="minor"/>
      </rPr>
      <t xml:space="preserve">
Utilisation de</t>
    </r>
    <r>
      <rPr>
        <b/>
        <sz val="8"/>
        <rFont val="Calibri"/>
        <family val="2"/>
        <scheme val="minor"/>
      </rPr>
      <t xml:space="preserve"> béton recyclé</t>
    </r>
    <r>
      <rPr>
        <sz val="8"/>
        <rFont val="Calibri"/>
        <family val="2"/>
        <scheme val="minor"/>
      </rPr>
      <t xml:space="preserve"> dans le béton selon les recommandations du PN RECYBETON en termes de taux d'incorporation</t>
    </r>
  </si>
  <si>
    <r>
      <rPr>
        <b/>
        <sz val="8"/>
        <rFont val="Calibri"/>
        <family val="2"/>
        <scheme val="minor"/>
      </rPr>
      <t>Soutien aux filières locales</t>
    </r>
    <r>
      <rPr>
        <sz val="8"/>
        <rFont val="Calibri"/>
        <family val="2"/>
        <scheme val="minor"/>
      </rPr>
      <t xml:space="preserve">
Pour certains projets localisés à proximité de sites de production de certains matériaux bio ou gésourcés (maximum 100km à vol d'oiseau), la fiche d'emprise peut préciser l'imposition d'un minimum d'incorporation de ces matériaux (en budget fourniture et mise en oeuvre).</t>
    </r>
  </si>
  <si>
    <r>
      <rPr>
        <b/>
        <sz val="8"/>
        <rFont val="Calibri"/>
        <family val="2"/>
        <scheme val="minor"/>
      </rPr>
      <t>Traçabilité de l'origine des matériaux</t>
    </r>
    <r>
      <rPr>
        <sz val="8"/>
        <rFont val="Calibri"/>
        <family val="2"/>
        <scheme val="minor"/>
      </rPr>
      <t xml:space="preserve">
Pour les filières alternatives (biosourcés, géosourcés, issus de l'économie circulaire, hors-site), l'origine et le lieu de transformation des matériaux intervenant dans la structure et dans l'enveloppe du bâtiment (y compris isolation) est communiquée à l'aménageur.</t>
    </r>
  </si>
  <si>
    <r>
      <rPr>
        <b/>
        <sz val="8"/>
        <rFont val="Calibri"/>
        <family val="2"/>
        <scheme val="minor"/>
      </rPr>
      <t>Filières locales : prélèvement et transformation (3 points)</t>
    </r>
    <r>
      <rPr>
        <sz val="8"/>
        <rFont val="Calibri"/>
        <family val="2"/>
        <scheme val="minor"/>
      </rPr>
      <t xml:space="preserve">
Au moins 20% du budget travaux (fourniture et mise en oeuvre) correspond à des matériaux et produits à base de ressources primaires prélevées et transformées dans un rayon de moins de 300 km à vol d'oiseau du site de projet.</t>
    </r>
  </si>
  <si>
    <r>
      <rPr>
        <b/>
        <sz val="8"/>
        <rFont val="Calibri"/>
        <family val="2"/>
        <scheme val="minor"/>
      </rPr>
      <t>Filières locales : transformation (3 points)</t>
    </r>
    <r>
      <rPr>
        <sz val="8"/>
        <rFont val="Calibri"/>
        <family val="2"/>
        <scheme val="minor"/>
      </rPr>
      <t xml:space="preserve">
Au moins 60% du budget des matériaux et produits utilisés (fourniture et mise en oeuvre) sont issus de filières locales (transformation localisée à moins de 300 km à vol d'oiseau du site de projet)</t>
    </r>
  </si>
  <si>
    <r>
      <rPr>
        <b/>
        <sz val="8"/>
        <rFont val="Calibri"/>
        <family val="2"/>
        <scheme val="minor"/>
      </rPr>
      <t>Origine locale des matériaux biosourcés, géosourcés, ou assemblés hors-site (3 points)</t>
    </r>
    <r>
      <rPr>
        <sz val="8"/>
        <rFont val="Calibri"/>
        <family val="2"/>
        <scheme val="minor"/>
      </rPr>
      <t xml:space="preserve">
Plus de 70% du budget des matériaux biosourcés, géosourcés ou assemblés hors site sont à base de ressources primaires prélevées et transformées dans un rayon de moins de 300 km à vol d'oiseau du site de projet.</t>
    </r>
  </si>
  <si>
    <t>REC</t>
  </si>
  <si>
    <t>4/Décarboner</t>
  </si>
  <si>
    <r>
      <rPr>
        <b/>
        <sz val="8"/>
        <rFont val="Calibri"/>
        <family val="2"/>
        <scheme val="minor"/>
      </rPr>
      <t>Consommation en eau et énergie lors du chantier (1 point)</t>
    </r>
    <r>
      <rPr>
        <sz val="8"/>
        <rFont val="Calibri"/>
        <family val="2"/>
        <scheme val="minor"/>
      </rPr>
      <t xml:space="preserve">
Des compteurs d'énergie et d'eau permettent de mesurer les consommations de chantier. Les données de consommation du chantier sont régulièrement transmises à l'aménageur sous forme de bilan mensuel et demeurent inférieures à des seuils maximum, tel que précisé dans le ROIC.</t>
    </r>
  </si>
  <si>
    <r>
      <rPr>
        <b/>
        <sz val="8"/>
        <color theme="1"/>
        <rFont val="Calibri"/>
        <family val="2"/>
        <scheme val="minor"/>
      </rPr>
      <t xml:space="preserve">Estimation des charges d'exploitation </t>
    </r>
    <r>
      <rPr>
        <sz val="8"/>
        <color theme="1"/>
        <rFont val="Calibri"/>
        <family val="2"/>
        <scheme val="minor"/>
      </rPr>
      <t xml:space="preserve">(HQE MCC.1)
Une estimation prévisionnelle des charges d'exploitation du bâtiment, sur une année, est réalisée.
</t>
    </r>
    <r>
      <rPr>
        <i/>
        <sz val="8"/>
        <color theme="1"/>
        <rFont val="Calibri"/>
        <family val="2"/>
        <scheme val="minor"/>
      </rPr>
      <t>Un calculateur de charges est disponible sur https://nf-habitat.qualitel.meilleurecopro.com (uniquement pour les logements en accession localisés en Ile-de-France)</t>
    </r>
  </si>
  <si>
    <r>
      <rPr>
        <b/>
        <sz val="8"/>
        <color theme="1"/>
        <rFont val="Calibri"/>
        <family val="2"/>
        <scheme val="minor"/>
      </rPr>
      <t>Estimation des charges d'exploitation</t>
    </r>
    <r>
      <rPr>
        <sz val="8"/>
        <color theme="1"/>
        <rFont val="Calibri"/>
        <family val="2"/>
        <scheme val="minor"/>
      </rPr>
      <t xml:space="preserve">
L'estimation des charges d'exploitation, devra être achevée au moment du pré-PC, puis communiquée dans les documents de commercialisation des logements.</t>
    </r>
  </si>
  <si>
    <r>
      <rPr>
        <b/>
        <sz val="8"/>
        <color theme="1"/>
        <rFont val="Calibri"/>
        <family val="2"/>
        <scheme val="minor"/>
      </rPr>
      <t>Estimation des charges d'exploitation - contrôle à 2 ans (2 points)</t>
    </r>
    <r>
      <rPr>
        <sz val="8"/>
        <color theme="1"/>
        <rFont val="Calibri"/>
        <family val="2"/>
        <scheme val="minor"/>
      </rPr>
      <t xml:space="preserve">
L'estimation devra être contrôlée dans la deuxième année suivant mise à l'habitat de l'immeuble.
Ce suivi se fera durant les 2 années suivant la livraison. Un rapport d'activité annuel sera transmis aux copropriétaires et à GPA et devra comporter :  
-une comparaison des consommations et charges mesurées aux consommations et charges estimées en conception</t>
    </r>
  </si>
  <si>
    <r>
      <rPr>
        <b/>
        <sz val="8"/>
        <rFont val="Calibri"/>
        <family val="2"/>
        <scheme val="minor"/>
      </rPr>
      <t xml:space="preserve">Estimation des charges d'exploitation - commissionnement sur 5 ans (3 points)
</t>
    </r>
    <r>
      <rPr>
        <sz val="8"/>
        <rFont val="Calibri"/>
        <family val="2"/>
        <scheme val="minor"/>
      </rPr>
      <t>Mandatement d'un prestataire chargé :
- d'accompagner la prise en main technique de l'immeuble
- de former les habitants à l'usage économe de l'énergie et des ressources en eau
- de suivre les consommations et les charges mesurées (gaz, électricité, chaleur, eau, contrat de maintenance, réparation)
Ce suivi se fera durant les 5 années suivant la livraison. Un rapport d'activité annuel sera transmis aux copropriétaires et à GPA et devra comporter :  
-une synthèse des pathologies et dysfonctionnements rencontrés
-une synthèse sur le maintien des qualités environnementales du bâtiment et de sa bonne appropriation par les occupants
-une comparaison des consommations et charges mesurées aux consommations et charges estimées en conception</t>
    </r>
  </si>
  <si>
    <r>
      <rPr>
        <b/>
        <sz val="8"/>
        <rFont val="Calibri"/>
        <family val="2"/>
        <scheme val="minor"/>
      </rPr>
      <t>AMO copropriété durable sur 2ans</t>
    </r>
    <r>
      <rPr>
        <sz val="8"/>
        <rFont val="Calibri"/>
        <family val="2"/>
        <scheme val="minor"/>
      </rPr>
      <t xml:space="preserve">
Le promoteur  devra retenir un AMO "copropriété" pour réaliser les missions suivantes : 
- Un accompagnement des copropriétaires sur 2 ans, en vue de la mise en place de la copropriété ainsi que l'appropriation des dispositifs techniques de l'immeuble de façon, notamment, à optimiser les consommations de toutes natures (énergie, eau,…)
- un réseau social de la copropriété ;
- un livret copropriétaire  réalisé avec l'outil CLEA (https://clea.qualitel.org/) ou équivalent
- une fiche pratique sur la Copropriété à diffuser dans les bulles vente ;
- un accompagnement à la mise en place d’un syndic et d’un Conseil Syndical (Le premier syndic de l'immeuble est formé aux spécificités relatives à la conception de l'immeuble afin de lui permettre de jouer son rôle de conseil auprès de la copropriété) ;
- Une vidéo de présentation des impacts environnementaux et financiers de la gestion de la copropriété ;
</t>
    </r>
  </si>
  <si>
    <r>
      <rPr>
        <b/>
        <sz val="8"/>
        <rFont val="Calibri"/>
        <family val="2"/>
        <scheme val="minor"/>
      </rPr>
      <t>Visualisation des consommations (3 points)</t>
    </r>
    <r>
      <rPr>
        <sz val="8"/>
        <rFont val="Calibri"/>
        <family val="2"/>
        <scheme val="minor"/>
      </rPr>
      <t xml:space="preserve">
Mise en place dans les parties communes de dispositifs permettant de visualiser la consommation de l’immeuble (consignes, sensibilisation ecogestes, suivi de la conso, etc.)</t>
    </r>
  </si>
  <si>
    <t>Locaux techniques et stationnement</t>
  </si>
  <si>
    <r>
      <rPr>
        <b/>
        <sz val="8"/>
        <rFont val="Calibri"/>
        <family val="2"/>
        <scheme val="minor"/>
      </rPr>
      <t xml:space="preserve">Local vélo/poussettes </t>
    </r>
    <r>
      <rPr>
        <sz val="8"/>
        <rFont val="Calibri"/>
        <family val="2"/>
        <scheme val="minor"/>
      </rPr>
      <t>(HQE ST.4.1.9)
Le local vélos/poussettes est situé au RDC :
    •  il est couvert, clos et sécurisé;
    •  il dispose d'un système d'attaches par le cadre et au moins une roue;
    •  il est dimensionné conformément à la réglementation;
    •  l'accès à ce local par des vélos est aisé : le nombre de portes à franchir ne doit pas dépasser 3 et une zone est dégagée devant la porte du local correspondant à un cercle de 1,50 m de diamètre minimum.</t>
    </r>
  </si>
  <si>
    <r>
      <rPr>
        <b/>
        <sz val="8"/>
        <color theme="1"/>
        <rFont val="Calibri"/>
        <family val="2"/>
        <scheme val="minor"/>
      </rPr>
      <t>Places de stationnement pour vélo cargo</t>
    </r>
    <r>
      <rPr>
        <sz val="8"/>
        <color theme="1"/>
        <rFont val="Calibri"/>
        <family val="2"/>
        <scheme val="minor"/>
      </rPr>
      <t xml:space="preserve">
Intégration systématique d'un nombre minimum de places pour vélo cargo (1,4 x 2,6 m) défini dans la fiche d'emprise.
</t>
    </r>
    <r>
      <rPr>
        <i/>
        <sz val="8"/>
        <color theme="1"/>
        <rFont val="Calibri"/>
        <family val="2"/>
        <scheme val="minor"/>
      </rPr>
      <t>Nota : la fiche d'emprise doit être fournie par le maître d'ouvrage.</t>
    </r>
  </si>
  <si>
    <r>
      <rPr>
        <b/>
        <sz val="8"/>
        <rFont val="Calibri"/>
        <family val="2"/>
        <scheme val="minor"/>
      </rPr>
      <t>Réalisation de places de stationnement en rez-de-chaussée ou en étage</t>
    </r>
    <r>
      <rPr>
        <sz val="8"/>
        <rFont val="Calibri"/>
        <family val="2"/>
        <scheme val="minor"/>
      </rPr>
      <t xml:space="preserve">
Sous réserves des contraintes du site, la réalisation des stationnements est privilégiée en rez-de-chaussée ou en étage du bâtiment</t>
    </r>
  </si>
  <si>
    <r>
      <rPr>
        <b/>
        <sz val="8"/>
        <color theme="1"/>
        <rFont val="Calibri"/>
        <family val="2"/>
        <scheme val="minor"/>
      </rPr>
      <t>Mutabilité des espaces dédiés au stationnement en étage ou en rez-de-chaussée</t>
    </r>
    <r>
      <rPr>
        <sz val="8"/>
        <color theme="1"/>
        <rFont val="Calibri"/>
        <family val="2"/>
        <scheme val="minor"/>
      </rPr>
      <t xml:space="preserve">
Les espaces de stationnement en superstructure sont conçus de façon à permettre une transformation ultérieure en logement. Une notice démontrant la capacité de mutation de ces espaces est jointe au dossier de préinstruction du dossier de demande de permis de construire</t>
    </r>
  </si>
  <si>
    <r>
      <rPr>
        <b/>
        <sz val="8"/>
        <color theme="1"/>
        <rFont val="Calibri"/>
        <family val="2"/>
        <scheme val="minor"/>
      </rPr>
      <t>Mutualisation du stationnement pour le 2nd véhicule</t>
    </r>
    <r>
      <rPr>
        <sz val="8"/>
        <color theme="1"/>
        <rFont val="Calibri"/>
        <family val="2"/>
        <scheme val="minor"/>
      </rPr>
      <t xml:space="preserve">
Lorsque le programme prévoit plus d'une voiture par logement, et qu'un parking public ou privé mutualisé est disponible à moins de 300 mètres du bâtiment, le besoin de stationnement correspondant au 2nd véhicule de chaque logement est satisfait par un contrat long terme conclut avec l'opérateur de ce parking.</t>
    </r>
  </si>
  <si>
    <r>
      <rPr>
        <b/>
        <sz val="8"/>
        <color theme="1"/>
        <rFont val="Calibri"/>
        <family val="2"/>
        <scheme val="minor"/>
      </rPr>
      <t>Intégration des locaux techniques au volume bâti</t>
    </r>
    <r>
      <rPr>
        <sz val="8"/>
        <color theme="1"/>
        <rFont val="Calibri"/>
        <family val="2"/>
        <scheme val="minor"/>
      </rPr>
      <t xml:space="preserve">
Les locaux techniques (armoires et locaux concessionnaires dont local télécom et poste transformateur, sous-station de chauffage urbain, colonnes sèches…) seront intégrés à la construction ou au volume bâti et disposeront d’un accès direct depuis l’espace public.   </t>
    </r>
  </si>
  <si>
    <r>
      <rPr>
        <b/>
        <sz val="8"/>
        <color theme="1"/>
        <rFont val="Calibri"/>
        <family val="2"/>
        <scheme val="minor"/>
      </rPr>
      <t>Qualité de la strate haute - émergence</t>
    </r>
    <r>
      <rPr>
        <sz val="8"/>
        <color theme="1"/>
        <rFont val="Calibri"/>
        <family val="2"/>
        <scheme val="minor"/>
      </rPr>
      <t xml:space="preserve">
Toutes les émergences techniques (ascenseurs, souches, trainasses horizontales, caissons VMC) seront intégrées à la construction et dessinés sur les plans PC.</t>
    </r>
  </si>
  <si>
    <r>
      <rPr>
        <b/>
        <sz val="8"/>
        <color theme="1"/>
        <rFont val="Calibri"/>
        <family val="2"/>
        <scheme val="minor"/>
      </rPr>
      <t>Qualité de la strate haute - GC</t>
    </r>
    <r>
      <rPr>
        <sz val="8"/>
        <color theme="1"/>
        <rFont val="Calibri"/>
        <family val="2"/>
        <scheme val="minor"/>
      </rPr>
      <t xml:space="preserve">
Les garde-corps techniques sont interdits, les protections collectives seront traitées par des dispositifs architecturaux (acrotères hauts, « vrais » garde-corps…).</t>
    </r>
  </si>
  <si>
    <r>
      <rPr>
        <b/>
        <sz val="8"/>
        <color theme="1"/>
        <rFont val="Calibri"/>
        <family val="2"/>
        <scheme val="minor"/>
      </rPr>
      <t xml:space="preserve">RE2020 - jalon 2025 </t>
    </r>
    <r>
      <rPr>
        <sz val="8"/>
        <color theme="1"/>
        <rFont val="Calibri"/>
        <family val="2"/>
        <scheme val="minor"/>
      </rPr>
      <t>(HQE CC.11 et CC.12. + SEUIL2025.1 + SEUIL2025.2)
Chaque projet est conçu de façon à respecter les exigences de la RE2020 dans sa version applicable 3 ans après la désignation de l'opérateur immobilier.</t>
    </r>
  </si>
  <si>
    <r>
      <rPr>
        <b/>
        <sz val="8"/>
        <color theme="1"/>
        <rFont val="Calibri"/>
        <family val="2"/>
        <scheme val="minor"/>
      </rPr>
      <t>RE2020 - jalon 2028</t>
    </r>
    <r>
      <rPr>
        <sz val="8"/>
        <color theme="1"/>
        <rFont val="Calibri"/>
        <family val="2"/>
        <scheme val="minor"/>
      </rPr>
      <t xml:space="preserve"> (HQE CC.11 et CC.12. + SEUIL2028.1 + SEUIL2028.2)
Chaque projet est conçu de façon à respecter les exigences de la RE2020 dans sa version applicable 6 ans après la désignation </t>
    </r>
    <r>
      <rPr>
        <sz val="8"/>
        <rFont val="Calibri"/>
        <family val="2"/>
        <scheme val="minor"/>
      </rPr>
      <t xml:space="preserve">de l'opérateur immobilier.
</t>
    </r>
    <r>
      <rPr>
        <b/>
        <sz val="8"/>
        <rFont val="Calibri"/>
        <family val="2"/>
        <scheme val="minor"/>
      </rPr>
      <t>NOTA BENE : Objectif établissement</t>
    </r>
    <r>
      <rPr>
        <sz val="8"/>
        <rFont val="Calibri"/>
        <family val="2"/>
        <scheme val="minor"/>
      </rPr>
      <t xml:space="preserve"> : 30% des PSV annuelles en 2023, 50% en 2024</t>
    </r>
  </si>
  <si>
    <r>
      <rPr>
        <b/>
        <sz val="8"/>
        <color theme="1"/>
        <rFont val="Calibri"/>
        <family val="2"/>
        <scheme val="minor"/>
      </rPr>
      <t>RE2020 - jalon 2031 (3 points)</t>
    </r>
    <r>
      <rPr>
        <sz val="8"/>
        <color theme="1"/>
        <rFont val="Calibri"/>
        <family val="2"/>
        <scheme val="minor"/>
      </rPr>
      <t xml:space="preserve">
Chaque projet est conçu de façon à respecter les exigences de la RE2020 dans sa version applicable 9 ans après la désignation de l'opérateur immobilier.</t>
    </r>
  </si>
  <si>
    <r>
      <rPr>
        <b/>
        <sz val="8"/>
        <rFont val="Calibri"/>
        <family val="2"/>
        <scheme val="minor"/>
      </rPr>
      <t xml:space="preserve">Label BBCA </t>
    </r>
    <r>
      <rPr>
        <sz val="8"/>
        <rFont val="Calibri"/>
        <family val="2"/>
        <scheme val="minor"/>
      </rPr>
      <t>(HQE BBCA.1)</t>
    </r>
    <r>
      <rPr>
        <b/>
        <sz val="8"/>
        <rFont val="Calibri"/>
        <family val="2"/>
        <scheme val="minor"/>
      </rPr>
      <t xml:space="preserve"> (3 points)</t>
    </r>
    <r>
      <rPr>
        <sz val="8"/>
        <rFont val="Calibri"/>
        <family val="2"/>
        <scheme val="minor"/>
      </rPr>
      <t xml:space="preserve">
Obtention du label BBCA neuf</t>
    </r>
  </si>
  <si>
    <r>
      <rPr>
        <b/>
        <sz val="8"/>
        <rFont val="Calibri"/>
        <family val="2"/>
        <scheme val="minor"/>
      </rPr>
      <t xml:space="preserve">Label Effinergie RE2020 </t>
    </r>
    <r>
      <rPr>
        <sz val="8"/>
        <rFont val="Calibri"/>
        <family val="2"/>
        <scheme val="minor"/>
      </rPr>
      <t>(RE2020 EFFI.1)</t>
    </r>
    <r>
      <rPr>
        <b/>
        <sz val="8"/>
        <rFont val="Calibri"/>
        <family val="2"/>
        <scheme val="minor"/>
      </rPr>
      <t xml:space="preserve"> (3 points)</t>
    </r>
    <r>
      <rPr>
        <sz val="8"/>
        <rFont val="Calibri"/>
        <family val="2"/>
        <scheme val="minor"/>
      </rPr>
      <t xml:space="preserve">
Obtention du label Effinergie RE2020 neuf.</t>
    </r>
  </si>
  <si>
    <r>
      <rPr>
        <b/>
        <sz val="8"/>
        <color theme="1"/>
        <rFont val="Calibri"/>
        <family val="2"/>
        <scheme val="minor"/>
      </rPr>
      <t>Taux d'ENR minimum (1 point)</t>
    </r>
    <r>
      <rPr>
        <sz val="8"/>
        <color theme="1"/>
        <rFont val="Calibri"/>
        <family val="2"/>
        <scheme val="minor"/>
      </rPr>
      <t xml:space="preserve">
L'indicateur CepNR est inférieur ou égal à CepNRmax - 10%.</t>
    </r>
  </si>
  <si>
    <r>
      <rPr>
        <b/>
        <sz val="8"/>
        <color theme="1"/>
        <rFont val="Calibri"/>
        <family val="2"/>
        <scheme val="minor"/>
      </rPr>
      <t>Taux d'ENR minimum (3 points)</t>
    </r>
    <r>
      <rPr>
        <sz val="8"/>
        <color theme="1"/>
        <rFont val="Calibri"/>
        <family val="2"/>
        <scheme val="minor"/>
      </rPr>
      <t xml:space="preserve">
L'indicateur CepNR est inférieur ou égal à CepNRmax - 20%.</t>
    </r>
  </si>
  <si>
    <r>
      <rPr>
        <b/>
        <sz val="8"/>
        <color theme="1"/>
        <rFont val="Calibri"/>
        <family val="2"/>
        <scheme val="minor"/>
      </rPr>
      <t>Récupération de chaleur sur eaux grises</t>
    </r>
    <r>
      <rPr>
        <sz val="8"/>
        <color theme="1"/>
        <rFont val="Calibri"/>
        <family val="2"/>
        <scheme val="minor"/>
      </rPr>
      <t xml:space="preserve">
Pour les bâtiments de 3ème famille, mise en place d'un système de récupération de chaleur sur les eaux usées ou les eaux grises.</t>
    </r>
  </si>
  <si>
    <t>5/Dynamiques territoriales</t>
  </si>
  <si>
    <r>
      <rPr>
        <b/>
        <sz val="8"/>
        <color theme="1"/>
        <rFont val="Calibri"/>
        <family val="2"/>
        <scheme val="minor"/>
      </rPr>
      <t>Heures d'insertion</t>
    </r>
    <r>
      <rPr>
        <sz val="8"/>
        <color theme="1"/>
        <rFont val="Calibri"/>
        <family val="2"/>
        <scheme val="minor"/>
      </rPr>
      <t xml:space="preserve">
Le chantier est réalisé pour un minimum</t>
    </r>
    <r>
      <rPr>
        <sz val="8"/>
        <rFont val="Calibri"/>
        <family val="2"/>
        <scheme val="minor"/>
      </rPr>
      <t xml:space="preserve"> de 8%</t>
    </r>
    <r>
      <rPr>
        <sz val="8"/>
        <color theme="1"/>
        <rFont val="Calibri"/>
        <family val="2"/>
        <scheme val="minor"/>
      </rPr>
      <t xml:space="preserve"> des heures travaillées par des personnes en situation d'insertion professionnelle. Passage à 10% en 2025.</t>
    </r>
  </si>
  <si>
    <r>
      <rPr>
        <b/>
        <sz val="8"/>
        <color theme="1"/>
        <rFont val="Calibri"/>
        <family val="2"/>
        <scheme val="minor"/>
      </rPr>
      <t>Activation des rez-de-chaussée en lien avec la hiérarchisation des espaces publics</t>
    </r>
    <r>
      <rPr>
        <sz val="8"/>
        <color theme="1"/>
        <rFont val="Calibri"/>
        <family val="2"/>
        <scheme val="minor"/>
      </rPr>
      <t xml:space="preserve">
Dans les immeubles collectifs adressés sur des espaces publics ayant vocation à être activés, chaque immeuble disposera d'au moins un local commercial ou à destination d'artisanat ou de bureau.</t>
    </r>
  </si>
  <si>
    <r>
      <rPr>
        <b/>
        <sz val="8"/>
        <color theme="1"/>
        <rFont val="Calibri"/>
        <family val="2"/>
        <scheme val="minor"/>
      </rPr>
      <t>Contractualisation entre l'opérateur immobilier et l'investisseur "socles actifs" dès la désignation de l'opérateur immobilier</t>
    </r>
    <r>
      <rPr>
        <sz val="8"/>
        <color theme="1"/>
        <rFont val="Calibri"/>
        <family val="2"/>
        <scheme val="minor"/>
      </rPr>
      <t xml:space="preserve">
Lorsque l'immeuble intègre un ou plusieurs locaux à destination de commerce, d'artisanat ou d'emploi (rez-de-chaussée actif), l'opérateur immobilier et l'investisseur futur acquéreur du ou des locaux concluent un protocole d'exclusivité précisant le prix d'acquisition du local (prix coque nue, fluides en attente, façade en attente cf. CPAUPE ou fiche d'emprise) et son programme.
Ce prix est fixé par l'aménageur en cohérence avec le plan de merchandisage retenu et d'engagements de plafonnement de loyers de la part de l'investisseur.</t>
    </r>
  </si>
  <si>
    <r>
      <rPr>
        <b/>
        <sz val="8"/>
        <color theme="1"/>
        <rFont val="Calibri"/>
        <family val="2"/>
        <scheme val="minor"/>
      </rPr>
      <t>Association de l'investisseur "socles actifs" dès le stade de la conception du projet</t>
    </r>
    <r>
      <rPr>
        <sz val="8"/>
        <color theme="1"/>
        <rFont val="Calibri"/>
        <family val="2"/>
        <scheme val="minor"/>
      </rPr>
      <t xml:space="preserve">
Lorsque l'immeuble intègre un rez-de-chaussée actif, l'investisseur futur acquéreur du ou des locaux est associé dès la phase de conception afin d'intégrer au projet les besoins liés à la future programmation du local.</t>
    </r>
  </si>
  <si>
    <t>valeur
(en points)</t>
  </si>
  <si>
    <t>sélection d'exigences optionnelles</t>
  </si>
  <si>
    <t>POINTS OBTENUS</t>
  </si>
  <si>
    <t>Version</t>
  </si>
  <si>
    <t>Date</t>
  </si>
  <si>
    <t>Modifications</t>
  </si>
  <si>
    <t>Suppression d'une exigence biodiversité redondante</t>
  </si>
  <si>
    <r>
      <rPr>
        <b/>
        <sz val="8"/>
        <color rgb="FF000000"/>
        <rFont val="Calibri"/>
        <family val="2"/>
      </rPr>
      <t xml:space="preserve">Plafonnement du prix de vente des logements
</t>
    </r>
    <r>
      <rPr>
        <sz val="8"/>
        <color rgb="FF000000"/>
        <rFont val="Calibri"/>
        <family val="2"/>
      </rPr>
      <t>Le prix de vente moyen (en € HT/m² SHAB hors parking, extérieurs, locaux de rangement situés en dehors du logement, et mesures d'accompagnement du vendeur) ne pourra excéder un montant défini opération par opération.
En cas de dépassement, une clause pénale correspondant à 70% de l'excédent de prix</t>
    </r>
    <r>
      <rPr>
        <sz val="8"/>
        <rFont val="Calibri"/>
        <family val="2"/>
      </rPr>
      <t xml:space="preserve"> est due à l'aménageur.
Le ratio retenu est utilisé pour définir le chiffre d'affaire de l'opération à partir duquel la clause de retour à meilleure fortune </t>
    </r>
    <r>
      <rPr>
        <sz val="8"/>
        <color rgb="FF000000"/>
        <rFont val="Calibri"/>
        <family val="2"/>
      </rPr>
      <t>se déclenche.</t>
    </r>
  </si>
  <si>
    <t>Opposition au dépôt du permis de construire</t>
  </si>
  <si>
    <t>Pénalité au titre de la non obtention de la certification</t>
  </si>
  <si>
    <t>Pénalité spécifique prévue à l'acte de vente ou dans ses annexes</t>
  </si>
  <si>
    <t>Complément de prix prévu à l'acte</t>
  </si>
  <si>
    <t>Sanctions</t>
  </si>
  <si>
    <t>GEN.1.1</t>
  </si>
  <si>
    <t>GEN.1.2</t>
  </si>
  <si>
    <t>GEN.2.1</t>
  </si>
  <si>
    <t>GEN.2.2</t>
  </si>
  <si>
    <t>CDV.1.1</t>
  </si>
  <si>
    <t>CDV.1.2</t>
  </si>
  <si>
    <t>CDV.1.3</t>
  </si>
  <si>
    <t>CDV.2.1</t>
  </si>
  <si>
    <t>CDV.2.2</t>
  </si>
  <si>
    <t>CDV.2.3</t>
  </si>
  <si>
    <t>CDV.2.4</t>
  </si>
  <si>
    <t>CDV.2.5</t>
  </si>
  <si>
    <t>CDV.3.1</t>
  </si>
  <si>
    <t>CDV.4.1</t>
  </si>
  <si>
    <t>CDV.5.1</t>
  </si>
  <si>
    <t>CDV.6.1</t>
  </si>
  <si>
    <t>CDV.6.2</t>
  </si>
  <si>
    <t>CDV.6.3</t>
  </si>
  <si>
    <t>CDV.6.4</t>
  </si>
  <si>
    <t>CDV.6.5</t>
  </si>
  <si>
    <t>CDV.6.6</t>
  </si>
  <si>
    <t>CDV.6.7</t>
  </si>
  <si>
    <t>CDV.6.8</t>
  </si>
  <si>
    <t>CDV.6.9</t>
  </si>
  <si>
    <t>CDV.6.10</t>
  </si>
  <si>
    <t>CDV.6.11</t>
  </si>
  <si>
    <t>CDV.6.12</t>
  </si>
  <si>
    <t>CDV.6.13</t>
  </si>
  <si>
    <t>CDV.7.1</t>
  </si>
  <si>
    <t>CDV.7.2</t>
  </si>
  <si>
    <t>CDV.7.3</t>
  </si>
  <si>
    <t>CDV.7.4</t>
  </si>
  <si>
    <t>CDV.7.5</t>
  </si>
  <si>
    <t>CDV.7.6</t>
  </si>
  <si>
    <t>CDV.7.7</t>
  </si>
  <si>
    <t>CDV.7.8</t>
  </si>
  <si>
    <t>CDV.7.9</t>
  </si>
  <si>
    <t>CDV.7.10</t>
  </si>
  <si>
    <t>CDV.7.11</t>
  </si>
  <si>
    <t>CDV.7.12</t>
  </si>
  <si>
    <t>CDV.7.13</t>
  </si>
  <si>
    <t>CDV.7.14</t>
  </si>
  <si>
    <t>CDV.7.15</t>
  </si>
  <si>
    <t>CDV.7.16</t>
  </si>
  <si>
    <t>CDV.7.17</t>
  </si>
  <si>
    <t>CDV.7.18</t>
  </si>
  <si>
    <t>CDV.7.19</t>
  </si>
  <si>
    <t>CDV.7.21</t>
  </si>
  <si>
    <t>CDV.7.22</t>
  </si>
  <si>
    <t>CDV.7.23</t>
  </si>
  <si>
    <t>CDV.7.24</t>
  </si>
  <si>
    <t>CDV.7.25</t>
  </si>
  <si>
    <t>CDV.8.1</t>
  </si>
  <si>
    <t>CDV.8.2</t>
  </si>
  <si>
    <t>CDV.8.3</t>
  </si>
  <si>
    <t>CDV.9.1</t>
  </si>
  <si>
    <t>CDV.9.2</t>
  </si>
  <si>
    <t>CDV.9.3</t>
  </si>
  <si>
    <t>BIODIV.1.1</t>
  </si>
  <si>
    <t>BIODIV.2.1</t>
  </si>
  <si>
    <t>BIODIV.2.2</t>
  </si>
  <si>
    <t>BIODIV.2.3</t>
  </si>
  <si>
    <t>BIODIV.2.4</t>
  </si>
  <si>
    <t>BIODIV.2.5</t>
  </si>
  <si>
    <t>BIODIV.2.6</t>
  </si>
  <si>
    <t>BIODIV.2.7</t>
  </si>
  <si>
    <t>BIODIV.2.8</t>
  </si>
  <si>
    <t>BIODIV.2.9</t>
  </si>
  <si>
    <t>BIODIV.2.10</t>
  </si>
  <si>
    <t>BIODIV.2.11</t>
  </si>
  <si>
    <t>BIODIV.2.12</t>
  </si>
  <si>
    <t>BIODIV.2.13</t>
  </si>
  <si>
    <t>BIODIV.2.14</t>
  </si>
  <si>
    <t>BIODIV.2.15</t>
  </si>
  <si>
    <t>BIODIV.2.16</t>
  </si>
  <si>
    <t>BIODIV.2.17</t>
  </si>
  <si>
    <t>BIODIV.3.1</t>
  </si>
  <si>
    <t>BIODIV.4.1</t>
  </si>
  <si>
    <t>BIODIV.4.2</t>
  </si>
  <si>
    <t>BIODIV.4.3</t>
  </si>
  <si>
    <t>BIODIV.4.4</t>
  </si>
  <si>
    <t>BIODIV.4.5</t>
  </si>
  <si>
    <t>BIODIV.4.6</t>
  </si>
  <si>
    <t>EC.1.1</t>
  </si>
  <si>
    <t>EC.1.2</t>
  </si>
  <si>
    <t>EC.2.1</t>
  </si>
  <si>
    <t>EC.2.2</t>
  </si>
  <si>
    <t>EC.3.1</t>
  </si>
  <si>
    <t>EC.3.2</t>
  </si>
  <si>
    <t>EC.3.3</t>
  </si>
  <si>
    <t>EC.3.4</t>
  </si>
  <si>
    <t>EC.3.5</t>
  </si>
  <si>
    <t>EC.3.6</t>
  </si>
  <si>
    <t>EC.3.7</t>
  </si>
  <si>
    <t>EC.3.8</t>
  </si>
  <si>
    <t>EC.3.9</t>
  </si>
  <si>
    <t>EC.3.10</t>
  </si>
  <si>
    <t>EC.3.11</t>
  </si>
  <si>
    <t>EC.3.12</t>
  </si>
  <si>
    <t>EC.3.13</t>
  </si>
  <si>
    <t>EC.3.14</t>
  </si>
  <si>
    <t>EC.3.15</t>
  </si>
  <si>
    <t>EC.3.16</t>
  </si>
  <si>
    <t>EC.3.17</t>
  </si>
  <si>
    <t>EC.3.18</t>
  </si>
  <si>
    <t>EC.3.19</t>
  </si>
  <si>
    <t>EC.3.20</t>
  </si>
  <si>
    <t>EC.3.21</t>
  </si>
  <si>
    <t>EC.3.22</t>
  </si>
  <si>
    <t>EC.3.23</t>
  </si>
  <si>
    <t>CARB.1.1</t>
  </si>
  <si>
    <t>CARB.2.1</t>
  </si>
  <si>
    <t>CARB.2.2</t>
  </si>
  <si>
    <t>CARB.2.3</t>
  </si>
  <si>
    <t>CARB.2.4</t>
  </si>
  <si>
    <t>CARB.2.5</t>
  </si>
  <si>
    <t>CARB.2.6</t>
  </si>
  <si>
    <t>CARB.3.1</t>
  </si>
  <si>
    <t>CARB.3.2</t>
  </si>
  <si>
    <t>CARB.3.3</t>
  </si>
  <si>
    <t>CARB.3.4</t>
  </si>
  <si>
    <t>CARB.3.5</t>
  </si>
  <si>
    <t>CARB.3.6</t>
  </si>
  <si>
    <t>CARB.3.7</t>
  </si>
  <si>
    <t>CARB.3.8</t>
  </si>
  <si>
    <t>CARB.4.1</t>
  </si>
  <si>
    <t>CARB.4.2</t>
  </si>
  <si>
    <t>CARB.4.3</t>
  </si>
  <si>
    <t>CARB.4.4</t>
  </si>
  <si>
    <t>CARB.4.5</t>
  </si>
  <si>
    <t>CARB.4.6</t>
  </si>
  <si>
    <t>CARB.4.7</t>
  </si>
  <si>
    <t>CARB.4.8</t>
  </si>
  <si>
    <t>DYN.1.1</t>
  </si>
  <si>
    <t>DYN.2.1</t>
  </si>
  <si>
    <t>DYN.2.2</t>
  </si>
  <si>
    <t>DYN.2.3</t>
  </si>
  <si>
    <t>GPA / Urbaniste coordinateur</t>
  </si>
  <si>
    <t>ORGANISME CERTIFICATEUR (selon certification choisie)</t>
  </si>
  <si>
    <t>AMO Insertion</t>
  </si>
  <si>
    <t>Qui lève la sanction au stade Post Livraison ?</t>
  </si>
  <si>
    <t>AMO SOCLE</t>
  </si>
  <si>
    <r>
      <rPr>
        <b/>
        <sz val="8"/>
        <color theme="1"/>
        <rFont val="Calibri"/>
        <family val="2"/>
        <scheme val="minor"/>
      </rPr>
      <t>Hauteur sous plafond pour le stationnement en rez-de-chaussée ou en étage</t>
    </r>
    <r>
      <rPr>
        <sz val="8"/>
        <color theme="1"/>
        <rFont val="Calibri"/>
        <family val="2"/>
        <scheme val="minor"/>
      </rPr>
      <t xml:space="preserve">
Lorsque du stationnement est intégré en rez-de-chaussée ou en étage du bâtiment, les hauteurs sous plafond de ces espaces sont au minimum égales aux hauteurs sous plafond des autres étages courants.</t>
    </r>
  </si>
  <si>
    <t>urbaniste coordinateur</t>
  </si>
  <si>
    <t>Qui lève la sanction au stade réception ?2</t>
  </si>
  <si>
    <t>Qui lève la sanction au stade PC ?2</t>
  </si>
  <si>
    <t>Qui produit l'avis au stade pré PC ?</t>
  </si>
  <si>
    <t>Qui produit l'avis au stade réception ?</t>
  </si>
  <si>
    <t>GPA / Urbaniste coordinateur (Programme du lot)</t>
  </si>
  <si>
    <t>GPA (Programme du lot)</t>
  </si>
  <si>
    <t>Autre contributeur éventuel et contrôle des exigences en phase exploitation</t>
  </si>
  <si>
    <t>1.2.1</t>
  </si>
  <si>
    <t>Qui contrôle?; modification formules onglet image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</si>
</sst>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F800]dddd\,\ mmmm\ dd\,\ yyyy"/>
    <numFmt numFmtId="165" formatCode="dd/mm/yy;@"/>
  </numFmts>
  <fonts count="18" x14ac:knownFonts="1">
    <font>
      <sz val="11"/>
      <color theme="1"/>
      <name val="Calibri"/>
      <family val="2"/>
      <scheme val="minor"/>
    </font>
    <font>
      <b/>
      <sz val="11"/>
      <color theme="1"/>
      <name val="Calibri"/>
      <family val="2"/>
      <scheme val="minor"/>
    </font>
    <font>
      <b/>
      <sz val="8"/>
      <color theme="1"/>
      <name val="Calibri"/>
      <family val="2"/>
      <scheme val="minor"/>
    </font>
    <font>
      <i/>
      <sz val="8"/>
      <color theme="1"/>
      <name val="Calibri"/>
      <family val="2"/>
      <scheme val="minor"/>
    </font>
    <font>
      <sz val="8"/>
      <color theme="1"/>
      <name val="Calibri"/>
      <family val="2"/>
      <scheme val="minor"/>
    </font>
    <font>
      <sz val="8"/>
      <color rgb="FF000000"/>
      <name val="Calibri"/>
      <family val="2"/>
      <scheme val="minor"/>
    </font>
    <font>
      <sz val="8"/>
      <name val="Calibri"/>
      <family val="2"/>
      <scheme val="minor"/>
    </font>
    <font>
      <i/>
      <sz val="10.5"/>
      <color rgb="FF221454"/>
      <name val="Calibri"/>
      <family val="2"/>
      <scheme val="minor"/>
    </font>
    <font>
      <b/>
      <sz val="8"/>
      <name val="Calibri"/>
      <family val="2"/>
      <scheme val="minor"/>
    </font>
    <font>
      <b/>
      <sz val="8"/>
      <color rgb="FF000000"/>
      <name val="Calibri"/>
      <family val="2"/>
    </font>
    <font>
      <b/>
      <i/>
      <sz val="8"/>
      <color rgb="FFFF0000"/>
      <name val="Calibri"/>
      <family val="2"/>
      <scheme val="minor"/>
    </font>
    <font>
      <sz val="8"/>
      <color rgb="FF000000"/>
      <name val="Calibri"/>
      <family val="2"/>
    </font>
    <font>
      <vertAlign val="superscript"/>
      <sz val="8"/>
      <name val="Calibri"/>
      <family val="2"/>
      <scheme val="minor"/>
    </font>
    <font>
      <sz val="8"/>
      <color theme="1"/>
      <name val="Calibri"/>
      <family val="2"/>
    </font>
    <font>
      <sz val="8"/>
      <name val="Calibri"/>
      <family val="2"/>
    </font>
    <font>
      <sz val="8"/>
      <color rgb="FF000000"/>
      <name val="Calibri"/>
      <family val="2"/>
    </font>
    <font>
      <sz val="11"/>
      <color theme="0"/>
      <name val="Calibri"/>
      <family val="2"/>
      <scheme val="minor"/>
    </font>
    <font>
      <sz val="11"/>
      <color theme="1"/>
      <name val="Calibri"/>
      <family val="2"/>
      <scheme val="minor"/>
    </font>
  </fonts>
  <fills count="4">
    <fill>
      <patternFill patternType="none"/>
    </fill>
    <fill>
      <patternFill patternType="gray125"/>
    </fill>
    <fill>
      <patternFill patternType="solid">
        <fgColor theme="6" tint="0.59999389629810485"/>
        <bgColor indexed="64"/>
      </patternFill>
    </fill>
    <fill>
      <patternFill patternType="solid">
        <fgColor rgb="FF002060"/>
        <bgColor indexed="64"/>
      </patternFill>
    </fill>
  </fills>
  <borders count="9">
    <border>
      <left/>
      <right/>
      <top/>
      <bottom/>
      <diagonal/>
    </border>
    <border>
      <left/>
      <right style="thin">
        <color indexed="64"/>
      </right>
      <top/>
      <bottom/>
      <diagonal/>
    </border>
    <border>
      <left/>
      <right style="thin">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top/>
      <bottom style="medium">
        <color indexed="64"/>
      </bottom>
      <diagonal/>
    </border>
    <border>
      <left/>
      <right style="medium">
        <color indexed="64"/>
      </right>
      <top/>
      <bottom/>
      <diagonal/>
    </border>
    <border>
      <left style="medium">
        <color indexed="64"/>
      </left>
      <right/>
      <top style="medium">
        <color indexed="64"/>
      </top>
      <bottom style="medium">
        <color indexed="64"/>
      </bottom>
      <diagonal/>
    </border>
  </borders>
  <cellStyleXfs count="2">
    <xf numFmtId="0" fontId="0" fillId="0" borderId="0"/>
    <xf numFmtId="43" fontId="17" fillId="0" borderId="0" applyFont="0" applyFill="0" applyBorder="0" applyAlignment="0" applyProtection="0"/>
  </cellStyleXfs>
  <cellXfs count="62">
    <xf numFmtId="0" fontId="0" fillId="0" borderId="0" xfId="0"/>
    <xf numFmtId="0" fontId="2" fillId="0" borderId="0" xfId="0" applyFont="1"/>
    <xf numFmtId="0" fontId="2" fillId="0" borderId="0" xfId="0" applyFont="1" applyAlignment="1">
      <alignment horizontal="center" vertical="center" wrapText="1"/>
    </xf>
    <xf numFmtId="0" fontId="4" fillId="0" borderId="0" xfId="0" applyFont="1" applyAlignment="1">
      <alignment vertical="center"/>
    </xf>
    <xf numFmtId="0" fontId="4" fillId="0" borderId="0" xfId="0" applyFont="1" applyAlignment="1">
      <alignment vertical="center" wrapText="1"/>
    </xf>
    <xf numFmtId="0" fontId="4" fillId="0" borderId="0" xfId="0" applyFont="1" applyAlignment="1">
      <alignment horizontal="center" vertical="center"/>
    </xf>
    <xf numFmtId="0" fontId="6" fillId="0" borderId="0" xfId="0" applyFont="1" applyAlignment="1">
      <alignment horizontal="justify" vertical="center" wrapText="1"/>
    </xf>
    <xf numFmtId="0" fontId="1" fillId="0" borderId="0" xfId="0" applyFont="1"/>
    <xf numFmtId="0" fontId="4" fillId="0" borderId="1" xfId="0" applyFont="1" applyBorder="1" applyAlignment="1">
      <alignment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0" fontId="2" fillId="0" borderId="0" xfId="0" applyFont="1" applyAlignment="1">
      <alignment vertical="center" wrapText="1"/>
    </xf>
    <xf numFmtId="0" fontId="4" fillId="0" borderId="0" xfId="0" applyFont="1" applyAlignment="1">
      <alignment wrapText="1"/>
    </xf>
    <xf numFmtId="0" fontId="4" fillId="0" borderId="0" xfId="0" applyFont="1"/>
    <xf numFmtId="0" fontId="4" fillId="0" borderId="0" xfId="0" applyFont="1" applyAlignment="1">
      <alignment horizontal="center"/>
    </xf>
    <xf numFmtId="0" fontId="5" fillId="0" borderId="0" xfId="0" applyFont="1" applyAlignment="1">
      <alignment vertical="center" wrapText="1"/>
    </xf>
    <xf numFmtId="0" fontId="7" fillId="0" borderId="0" xfId="0" applyFont="1" applyAlignment="1">
      <alignment horizontal="left" vertical="center" indent="5" readingOrder="1"/>
    </xf>
    <xf numFmtId="0" fontId="6" fillId="0" borderId="0" xfId="0" applyFont="1" applyAlignment="1">
      <alignment horizontal="center" vertical="center"/>
    </xf>
    <xf numFmtId="0" fontId="6" fillId="0" borderId="1" xfId="0" applyFont="1" applyBorder="1" applyAlignment="1">
      <alignment horizontal="justify" vertical="center" wrapText="1"/>
    </xf>
    <xf numFmtId="0" fontId="6" fillId="0" borderId="1" xfId="0" applyFont="1" applyBorder="1" applyAlignment="1">
      <alignment horizontal="left" vertical="center" wrapText="1"/>
    </xf>
    <xf numFmtId="0" fontId="6" fillId="0" borderId="1" xfId="0" applyFont="1" applyBorder="1" applyAlignment="1">
      <alignment vertical="center" wrapText="1"/>
    </xf>
    <xf numFmtId="0" fontId="4" fillId="0" borderId="1" xfId="0" quotePrefix="1" applyFont="1" applyBorder="1" applyAlignment="1">
      <alignment vertical="center" wrapText="1"/>
    </xf>
    <xf numFmtId="0" fontId="4" fillId="0" borderId="2" xfId="0" applyFont="1" applyBorder="1" applyAlignment="1">
      <alignment vertical="center" wrapText="1"/>
    </xf>
    <xf numFmtId="0" fontId="2" fillId="0" borderId="4" xfId="0" applyFont="1" applyBorder="1" applyAlignment="1">
      <alignment vertical="center"/>
    </xf>
    <xf numFmtId="0" fontId="2" fillId="0" borderId="3" xfId="0" applyFont="1" applyBorder="1" applyAlignment="1">
      <alignment vertical="center"/>
    </xf>
    <xf numFmtId="0" fontId="2" fillId="0" borderId="0" xfId="0" applyFont="1" applyAlignment="1">
      <alignment horizontal="center" vertical="center"/>
    </xf>
    <xf numFmtId="0" fontId="4" fillId="0" borderId="0" xfId="0" applyFont="1" applyAlignment="1">
      <alignment horizontal="center" vertical="top" wrapText="1"/>
    </xf>
    <xf numFmtId="0" fontId="6" fillId="0" borderId="0" xfId="0" applyFont="1" applyAlignment="1">
      <alignment horizontal="center" vertical="center" wrapText="1"/>
    </xf>
    <xf numFmtId="0" fontId="2" fillId="0" borderId="3" xfId="0" applyFont="1" applyBorder="1" applyAlignment="1">
      <alignment horizontal="center" vertical="center" wrapText="1"/>
    </xf>
    <xf numFmtId="0" fontId="10" fillId="0" borderId="0" xfId="0" applyFont="1" applyAlignment="1">
      <alignment vertical="center"/>
    </xf>
    <xf numFmtId="0" fontId="2" fillId="0" borderId="3" xfId="0" applyFont="1" applyBorder="1" applyAlignment="1">
      <alignment horizontal="center" vertical="center" textRotation="90" wrapText="1"/>
    </xf>
    <xf numFmtId="0" fontId="7" fillId="0" borderId="0" xfId="0" applyFont="1" applyAlignment="1">
      <alignment horizontal="center" vertical="center" readingOrder="1"/>
    </xf>
    <xf numFmtId="0" fontId="6" fillId="0" borderId="0" xfId="0" applyFont="1" applyAlignment="1">
      <alignment horizontal="center"/>
    </xf>
    <xf numFmtId="0" fontId="0" fillId="0" borderId="0" xfId="0" applyAlignment="1">
      <alignment vertical="center"/>
    </xf>
    <xf numFmtId="0" fontId="0" fillId="0" borderId="0" xfId="0" applyAlignment="1">
      <alignment horizontal="center" vertical="center"/>
    </xf>
    <xf numFmtId="0" fontId="7" fillId="0" borderId="0" xfId="0" applyFont="1" applyAlignment="1">
      <alignment horizontal="left" vertical="center" readingOrder="1"/>
    </xf>
    <xf numFmtId="0" fontId="8" fillId="0" borderId="1" xfId="0" applyFont="1" applyBorder="1" applyAlignment="1">
      <alignment vertical="center" wrapText="1"/>
    </xf>
    <xf numFmtId="0" fontId="8" fillId="0" borderId="1" xfId="0" applyFont="1" applyBorder="1" applyAlignment="1">
      <alignment horizontal="justify" vertical="center" wrapText="1"/>
    </xf>
    <xf numFmtId="0" fontId="4" fillId="0" borderId="5" xfId="0" applyFont="1" applyBorder="1" applyAlignment="1">
      <alignment vertical="center" wrapText="1"/>
    </xf>
    <xf numFmtId="0" fontId="4" fillId="0" borderId="5" xfId="0" applyFont="1" applyBorder="1" applyAlignment="1">
      <alignment horizontal="left" vertical="center" wrapText="1"/>
    </xf>
    <xf numFmtId="0" fontId="4" fillId="0" borderId="5" xfId="0" quotePrefix="1" applyFont="1" applyBorder="1" applyAlignment="1">
      <alignment vertical="center" wrapText="1"/>
    </xf>
    <xf numFmtId="0" fontId="4" fillId="0" borderId="0" xfId="0" applyFont="1" applyAlignment="1">
      <alignment horizontal="center" wrapText="1"/>
    </xf>
    <xf numFmtId="0" fontId="6" fillId="2" borderId="1" xfId="0" applyFont="1" applyFill="1" applyBorder="1" applyAlignment="1">
      <alignment vertical="center" wrapText="1"/>
    </xf>
    <xf numFmtId="0" fontId="4" fillId="0" borderId="1" xfId="0" applyFont="1" applyBorder="1" applyAlignment="1">
      <alignment horizontal="justify" vertical="center" wrapText="1"/>
    </xf>
    <xf numFmtId="0" fontId="2" fillId="0" borderId="1" xfId="0" applyFont="1" applyBorder="1" applyAlignment="1">
      <alignment vertical="center" wrapText="1"/>
    </xf>
    <xf numFmtId="0" fontId="2" fillId="0" borderId="6" xfId="0" applyFont="1" applyBorder="1" applyAlignment="1">
      <alignment horizontal="center" vertical="center" wrapText="1"/>
    </xf>
    <xf numFmtId="0" fontId="2" fillId="0" borderId="0" xfId="0" applyFont="1" applyAlignment="1">
      <alignment vertical="center"/>
    </xf>
    <xf numFmtId="0" fontId="2" fillId="0" borderId="7" xfId="0" applyFont="1" applyBorder="1" applyAlignment="1">
      <alignment vertical="center"/>
    </xf>
    <xf numFmtId="0" fontId="6" fillId="0" borderId="1" xfId="0" quotePrefix="1" applyFont="1" applyBorder="1" applyAlignment="1">
      <alignment horizontal="left" vertical="center" wrapText="1"/>
    </xf>
    <xf numFmtId="0" fontId="1" fillId="0" borderId="0" xfId="0" applyFont="1" applyAlignment="1">
      <alignment horizontal="left" vertical="center"/>
    </xf>
    <xf numFmtId="0" fontId="11" fillId="0" borderId="1" xfId="0" applyFont="1" applyBorder="1" applyAlignment="1">
      <alignment horizontal="left" vertical="center" wrapText="1"/>
    </xf>
    <xf numFmtId="0" fontId="13" fillId="0" borderId="1" xfId="0" applyFont="1" applyBorder="1" applyAlignment="1">
      <alignment vertical="center" wrapText="1"/>
    </xf>
    <xf numFmtId="0" fontId="15" fillId="0" borderId="1" xfId="0" applyFont="1" applyBorder="1" applyAlignment="1">
      <alignment vertical="center" wrapText="1"/>
    </xf>
    <xf numFmtId="0" fontId="1" fillId="0" borderId="8" xfId="0" applyFont="1" applyBorder="1"/>
    <xf numFmtId="0" fontId="1" fillId="0" borderId="4" xfId="0" applyFont="1" applyBorder="1"/>
    <xf numFmtId="0" fontId="2" fillId="0" borderId="0" xfId="0" applyFont="1" applyAlignment="1">
      <alignment horizontal="center" vertical="center" textRotation="90" wrapText="1"/>
    </xf>
    <xf numFmtId="164" fontId="1" fillId="0" borderId="6" xfId="0" applyNumberFormat="1" applyFont="1" applyBorder="1" applyAlignment="1">
      <alignment vertical="center"/>
    </xf>
    <xf numFmtId="0" fontId="1" fillId="0" borderId="0" xfId="0" applyFont="1" applyAlignment="1">
      <alignment horizontal="center" vertical="center"/>
    </xf>
    <xf numFmtId="0" fontId="16" fillId="3" borderId="0" xfId="0" applyFont="1" applyFill="1"/>
    <xf numFmtId="165" fontId="0" fillId="0" borderId="0" xfId="1" applyNumberFormat="1" applyFont="1"/>
    <xf numFmtId="0" fontId="0" fillId="0" borderId="0" xfId="0" applyAlignment="1">
      <alignment horizontal="center" vertical="center" wrapText="1"/>
    </xf>
  </cellXfs>
  <cellStyles count="2">
    <cellStyle name="Milliers" xfId="1" builtinId="3"/>
    <cellStyle name="Normal" xfId="0" builtinId="0"/>
  </cellStyles>
  <dxfs count="40">
    <dxf>
      <font>
        <strike val="0"/>
        <outline val="0"/>
        <shadow val="0"/>
        <u val="none"/>
        <vertAlign val="baseline"/>
        <sz val="11"/>
        <color theme="0"/>
        <name val="Calibri"/>
        <family val="2"/>
        <scheme val="minor"/>
      </font>
      <fill>
        <patternFill patternType="solid">
          <fgColor indexed="64"/>
          <bgColor rgb="FF002060"/>
        </patternFill>
      </fill>
    </dxf>
    <dxf>
      <font>
        <strike val="0"/>
        <outline val="0"/>
        <shadow val="0"/>
        <u val="none"/>
        <vertAlign val="baseline"/>
        <sz val="8"/>
        <color theme="1"/>
        <name val="Calibri"/>
        <family val="2"/>
        <scheme val="minor"/>
      </font>
      <numFmt numFmtId="0" formatCode="General"/>
      <fill>
        <patternFill patternType="none">
          <fgColor indexed="64"/>
          <bgColor auto="1"/>
        </patternFill>
      </fill>
      <alignment horizontal="general" vertical="center" textRotation="0" wrapText="0" indent="0" justifyLastLine="0" shrinkToFit="0" readingOrder="0"/>
    </dxf>
    <dxf>
      <font>
        <strike val="0"/>
        <outline val="0"/>
        <shadow val="0"/>
        <u val="none"/>
        <vertAlign val="baseline"/>
        <sz val="8"/>
        <color theme="1"/>
        <name val="Calibri"/>
        <family val="2"/>
        <scheme val="minor"/>
      </font>
      <numFmt numFmtId="0" formatCode="General"/>
      <fill>
        <patternFill patternType="none">
          <fgColor indexed="64"/>
          <bgColor auto="1"/>
        </patternFill>
      </fill>
      <alignment horizontal="general" vertical="center" textRotation="0" wrapText="0" indent="0" justifyLastLine="0" shrinkToFit="0" readingOrder="0"/>
    </dxf>
    <dxf>
      <numFmt numFmtId="0" formatCode="General"/>
      <fill>
        <patternFill patternType="none">
          <fgColor indexed="64"/>
          <bgColor auto="1"/>
        </patternFill>
      </fill>
      <alignment horizontal="general" vertical="center" textRotation="0" wrapText="1" indent="0" justifyLastLine="0" shrinkToFit="0" readingOrder="0"/>
    </dxf>
    <dxf>
      <numFmt numFmtId="0" formatCode="General"/>
      <fill>
        <patternFill patternType="none">
          <fgColor indexed="64"/>
          <bgColor auto="1"/>
        </patternFill>
      </fill>
    </dxf>
    <dxf>
      <numFmt numFmtId="0" formatCode="General"/>
      <fill>
        <patternFill patternType="none">
          <fgColor indexed="64"/>
          <bgColor auto="1"/>
        </patternFill>
      </fill>
    </dxf>
    <dxf>
      <font>
        <b/>
      </font>
      <fill>
        <patternFill patternType="none">
          <fgColor indexed="64"/>
          <bgColor auto="1"/>
        </patternFill>
      </fill>
    </dxf>
    <dxf>
      <border outline="0">
        <top style="medium">
          <color indexed="64"/>
        </top>
      </border>
    </dxf>
    <dxf>
      <fill>
        <patternFill patternType="none">
          <fgColor indexed="64"/>
          <bgColor auto="1"/>
        </patternFill>
      </fill>
    </dxf>
    <dxf>
      <border outline="0">
        <bottom style="medium">
          <color indexed="64"/>
        </bottom>
      </border>
    </dxf>
    <dxf>
      <font>
        <b/>
        <i val="0"/>
        <strike val="0"/>
        <condense val="0"/>
        <extend val="0"/>
        <outline val="0"/>
        <shadow val="0"/>
        <u val="none"/>
        <vertAlign val="baseline"/>
        <sz val="8"/>
        <color theme="1"/>
        <name val="Calibri"/>
        <family val="2"/>
        <scheme val="minor"/>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8"/>
        <color theme="1"/>
        <name val="Calibri"/>
        <family val="2"/>
        <scheme val="minor"/>
      </font>
      <numFmt numFmtId="0" formatCode="General"/>
      <fill>
        <patternFill patternType="none">
          <fgColor indexed="64"/>
          <bgColor auto="1"/>
        </patternFill>
      </fill>
      <alignment horizontal="general" vertical="center" textRotation="0" wrapText="1" indent="0" justifyLastLine="0" shrinkToFit="0" readingOrder="0"/>
      <border diagonalUp="0" diagonalDown="0">
        <left/>
        <right style="thin">
          <color indexed="64"/>
        </right>
        <top/>
        <bottom/>
      </border>
    </dxf>
    <dxf>
      <font>
        <b val="0"/>
        <i val="0"/>
        <strike val="0"/>
        <condense val="0"/>
        <extend val="0"/>
        <outline val="0"/>
        <shadow val="0"/>
        <u val="none"/>
        <vertAlign val="baseline"/>
        <sz val="8"/>
        <color theme="1"/>
        <name val="Calibri"/>
        <family val="2"/>
        <scheme val="minor"/>
      </font>
      <numFmt numFmtId="0" formatCode="General"/>
      <fill>
        <patternFill patternType="none">
          <fgColor indexed="64"/>
          <bgColor auto="1"/>
        </patternFill>
      </fill>
      <alignment horizontal="general" vertical="center" textRotation="0" wrapText="1" indent="0" justifyLastLine="0" shrinkToFit="0" readingOrder="0"/>
    </dxf>
    <dxf>
      <font>
        <b val="0"/>
        <i val="0"/>
        <strike val="0"/>
        <condense val="0"/>
        <extend val="0"/>
        <outline val="0"/>
        <shadow val="0"/>
        <u val="none"/>
        <vertAlign val="baseline"/>
        <sz val="8"/>
        <color theme="1"/>
        <name val="Calibri"/>
        <family val="2"/>
        <scheme val="minor"/>
      </font>
      <numFmt numFmtId="0" formatCode="General"/>
      <fill>
        <patternFill patternType="none">
          <fgColor indexed="64"/>
          <bgColor auto="1"/>
        </patternFill>
      </fill>
      <alignment horizontal="center" vertical="center" textRotation="0" wrapText="1" indent="0" justifyLastLine="0" shrinkToFit="0" readingOrder="0"/>
    </dxf>
    <dxf>
      <font>
        <b/>
        <i val="0"/>
        <strike val="0"/>
        <condense val="0"/>
        <extend val="0"/>
        <outline val="0"/>
        <shadow val="0"/>
        <u val="none"/>
        <vertAlign val="baseline"/>
        <sz val="8"/>
        <color theme="1"/>
        <name val="Calibri"/>
        <family val="2"/>
        <scheme val="minor"/>
      </font>
      <fill>
        <patternFill patternType="none">
          <fgColor indexed="64"/>
          <bgColor auto="1"/>
        </patternFill>
      </fill>
      <alignment horizontal="center" vertical="center" textRotation="0" wrapText="1" indent="0" justifyLastLine="0" shrinkToFit="0" readingOrder="0"/>
    </dxf>
    <dxf>
      <border outline="0">
        <top style="medium">
          <color indexed="64"/>
        </top>
      </border>
    </dxf>
    <dxf>
      <font>
        <b val="0"/>
        <i val="0"/>
        <strike val="0"/>
        <condense val="0"/>
        <extend val="0"/>
        <outline val="0"/>
        <shadow val="0"/>
        <u val="none"/>
        <vertAlign val="baseline"/>
        <sz val="8"/>
        <color theme="1"/>
        <name val="Calibri"/>
        <family val="2"/>
        <scheme val="minor"/>
      </font>
      <fill>
        <patternFill patternType="none">
          <fgColor indexed="64"/>
          <bgColor auto="1"/>
        </patternFill>
      </fill>
      <alignment horizontal="center" vertical="center" textRotation="0" wrapText="1" indent="0" justifyLastLine="0" shrinkToFit="0" readingOrder="0"/>
    </dxf>
    <dxf>
      <border outline="0">
        <bottom style="medium">
          <color indexed="64"/>
        </bottom>
      </border>
    </dxf>
    <dxf>
      <font>
        <b/>
        <i val="0"/>
        <strike val="0"/>
        <condense val="0"/>
        <extend val="0"/>
        <outline val="0"/>
        <shadow val="0"/>
        <u val="none"/>
        <vertAlign val="baseline"/>
        <sz val="8"/>
        <color theme="1"/>
        <name val="Calibri"/>
        <family val="2"/>
        <scheme val="minor"/>
      </font>
      <alignment horizontal="center" vertical="center" textRotation="90" wrapText="1" indent="0" justifyLastLine="0" shrinkToFit="0" readingOrder="0"/>
    </dxf>
    <dxf>
      <font>
        <sz val="8"/>
      </font>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8"/>
        <color theme="1"/>
        <name val="Calibri"/>
        <family val="2"/>
        <scheme val="minor"/>
      </font>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8"/>
        <color theme="1"/>
        <name val="Calibri"/>
        <family val="2"/>
        <scheme val="minor"/>
      </font>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8"/>
        <color theme="1"/>
        <name val="Calibri"/>
        <family val="2"/>
        <scheme val="minor"/>
      </font>
      <alignment horizontal="center" vertical="center" textRotation="0" wrapText="0" indent="0" justifyLastLine="0" shrinkToFit="0" readingOrder="0"/>
    </dxf>
    <dxf>
      <font>
        <b val="0"/>
        <i val="0"/>
        <strike val="0"/>
        <condense val="0"/>
        <extend val="0"/>
        <outline val="0"/>
        <shadow val="0"/>
        <u val="none"/>
        <vertAlign val="baseline"/>
        <sz val="8"/>
        <color theme="1"/>
        <name val="Calibri"/>
        <family val="2"/>
        <scheme val="minor"/>
      </font>
      <alignment horizontal="center" vertical="center" textRotation="0" wrapText="0" indent="0" justifyLastLine="0" shrinkToFit="0" readingOrder="0"/>
    </dxf>
    <dxf>
      <font>
        <b val="0"/>
        <i val="0"/>
        <strike val="0"/>
        <condense val="0"/>
        <extend val="0"/>
        <outline val="0"/>
        <shadow val="0"/>
        <u val="none"/>
        <vertAlign val="baseline"/>
        <sz val="8"/>
        <color theme="1"/>
        <name val="Calibri"/>
        <family val="2"/>
        <scheme val="minor"/>
      </font>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8"/>
        <color auto="1"/>
        <name val="Calibri"/>
        <family val="2"/>
        <scheme val="minor"/>
      </font>
      <alignment horizontal="center" vertical="center" textRotation="0" wrapText="1" indent="0" justifyLastLine="0" shrinkToFit="0" readingOrder="0"/>
    </dxf>
    <dxf>
      <font>
        <b val="0"/>
        <i val="0"/>
        <strike val="0"/>
        <condense val="0"/>
        <extend val="0"/>
        <outline val="0"/>
        <shadow val="0"/>
        <u val="none"/>
        <vertAlign val="baseline"/>
        <sz val="8"/>
        <color theme="1"/>
        <name val="Calibri"/>
        <family val="2"/>
        <scheme val="minor"/>
      </font>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8"/>
        <color auto="1"/>
        <name val="Calibri"/>
        <family val="2"/>
        <scheme val="minor"/>
      </font>
      <fill>
        <patternFill patternType="none">
          <fgColor indexed="64"/>
          <bgColor indexed="65"/>
        </patternFill>
      </fill>
      <alignment horizontal="justify" vertical="center" textRotation="0" wrapText="1" indent="0" justifyLastLine="0" shrinkToFit="0" readingOrder="0"/>
      <border diagonalUp="0" diagonalDown="0" outline="0">
        <left/>
        <right style="thin">
          <color auto="1"/>
        </right>
        <top/>
        <bottom/>
      </border>
    </dxf>
    <dxf>
      <font>
        <b val="0"/>
        <i val="0"/>
        <strike val="0"/>
        <condense val="0"/>
        <extend val="0"/>
        <outline val="0"/>
        <shadow val="0"/>
        <u val="none"/>
        <vertAlign val="baseline"/>
        <sz val="8"/>
        <color theme="1"/>
        <name val="Calibri"/>
        <family val="2"/>
        <scheme val="minor"/>
      </font>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8"/>
        <color theme="1"/>
        <name val="Calibri"/>
        <family val="2"/>
        <scheme val="minor"/>
      </font>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8"/>
        <color theme="1"/>
        <name val="Calibri"/>
        <family val="2"/>
        <scheme val="minor"/>
      </font>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8"/>
        <color theme="1"/>
        <name val="Calibri"/>
        <family val="2"/>
        <scheme val="minor"/>
      </font>
      <fill>
        <patternFill patternType="none">
          <fgColor indexed="64"/>
          <bgColor indexed="65"/>
        </patternFill>
      </fill>
      <alignment horizontal="center" vertical="center" textRotation="0" indent="0" justifyLastLine="0" shrinkToFit="0" readingOrder="0"/>
    </dxf>
    <dxf>
      <font>
        <b val="0"/>
        <i val="0"/>
        <strike val="0"/>
        <condense val="0"/>
        <extend val="0"/>
        <outline val="0"/>
        <shadow val="0"/>
        <u val="none"/>
        <vertAlign val="baseline"/>
        <sz val="8"/>
        <color theme="1"/>
        <name val="Calibri"/>
        <family val="2"/>
        <scheme val="minor"/>
      </font>
      <fill>
        <patternFill patternType="none">
          <fgColor indexed="64"/>
          <bgColor indexed="65"/>
        </patternFill>
      </fill>
      <alignment horizontal="center" vertical="center" textRotation="0" indent="0" justifyLastLine="0" shrinkToFit="0" readingOrder="0"/>
    </dxf>
    <dxf>
      <font>
        <b val="0"/>
        <i val="0"/>
        <strike val="0"/>
        <condense val="0"/>
        <extend val="0"/>
        <outline val="0"/>
        <shadow val="0"/>
        <u val="none"/>
        <vertAlign val="baseline"/>
        <sz val="8"/>
        <color theme="1"/>
        <name val="Calibri"/>
        <family val="2"/>
        <scheme val="minor"/>
      </font>
      <fill>
        <patternFill patternType="none">
          <fgColor indexed="64"/>
          <bgColor indexed="65"/>
        </patternFill>
      </fill>
      <alignment horizontal="general" vertical="center" textRotation="0" wrapText="1" indent="0" justifyLastLine="0" shrinkToFit="0" readingOrder="0"/>
    </dxf>
    <dxf>
      <alignment horizontal="center" vertical="center" textRotation="0" wrapText="1" indent="0" justifyLastLine="0" shrinkToFit="0" readingOrder="0"/>
    </dxf>
    <dxf>
      <font>
        <b val="0"/>
        <i val="0"/>
        <strike val="0"/>
        <condense val="0"/>
        <extend val="0"/>
        <outline val="0"/>
        <shadow val="0"/>
        <u val="none"/>
        <vertAlign val="baseline"/>
        <sz val="8"/>
        <color auto="1"/>
        <name val="Calibri"/>
        <family val="2"/>
        <scheme val="minor"/>
      </font>
      <fill>
        <patternFill patternType="none">
          <fgColor indexed="64"/>
          <bgColor indexed="65"/>
        </patternFill>
      </fill>
      <alignment horizontal="center" vertical="center" textRotation="0" wrapText="1" indent="0" justifyLastLine="0" shrinkToFit="0" readingOrder="0"/>
    </dxf>
    <dxf>
      <font>
        <b/>
        <i val="0"/>
        <strike val="0"/>
        <condense val="0"/>
        <extend val="0"/>
        <outline val="0"/>
        <shadow val="0"/>
        <u val="none"/>
        <vertAlign val="baseline"/>
        <sz val="8"/>
        <color theme="1"/>
        <name val="Calibri"/>
        <family val="2"/>
        <scheme val="minor"/>
      </font>
      <alignment horizontal="center" vertical="center" textRotation="0" wrapText="0" indent="0" justifyLastLine="0" shrinkToFit="0" readingOrder="0"/>
    </dxf>
    <dxf>
      <font>
        <b/>
        <i val="0"/>
        <strike val="0"/>
        <condense val="0"/>
        <extend val="0"/>
        <outline val="0"/>
        <shadow val="0"/>
        <u val="none"/>
        <vertAlign val="baseline"/>
        <sz val="8"/>
        <color theme="1"/>
        <name val="Calibri"/>
        <family val="2"/>
        <scheme val="minor"/>
      </font>
      <alignment horizontal="center" vertical="center" textRotation="0" wrapText="1" indent="0" justifyLastLine="0" shrinkToFit="0" readingOrder="0"/>
    </dxf>
    <dxf>
      <font>
        <b/>
        <i val="0"/>
        <strike val="0"/>
        <condense val="0"/>
        <extend val="0"/>
        <outline val="0"/>
        <shadow val="0"/>
        <u val="none"/>
        <vertAlign val="baseline"/>
        <sz val="8"/>
        <color theme="1"/>
        <name val="Calibri"/>
        <family val="2"/>
        <scheme val="minor"/>
      </font>
      <numFmt numFmtId="0" formatCode="General"/>
      <alignment horizontal="center" vertical="center" textRotation="0" wrapText="0" indent="0" justifyLastLine="0" shrinkToFit="0" readingOrder="0"/>
    </dxf>
    <dxf>
      <alignment vertical="center" textRotation="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142875</xdr:rowOff>
    </xdr:from>
    <xdr:to>
      <xdr:col>1</xdr:col>
      <xdr:colOff>19050</xdr:colOff>
      <xdr:row>3</xdr:row>
      <xdr:rowOff>171450</xdr:rowOff>
    </xdr:to>
    <xdr:pic>
      <xdr:nvPicPr>
        <xdr:cNvPr id="2" name="Image 1">
          <a:extLst>
            <a:ext uri="{FF2B5EF4-FFF2-40B4-BE49-F238E27FC236}">
              <a16:creationId xmlns:a16="http://schemas.microsoft.com/office/drawing/2014/main" id="{EDF0F8A0-258D-191D-9F1C-C987BC378F28}"/>
            </a:ext>
          </a:extLst>
        </xdr:cNvPr>
        <xdr:cNvPicPr/>
      </xdr:nvPicPr>
      <xdr:blipFill>
        <a:blip xmlns:r="http://schemas.openxmlformats.org/officeDocument/2006/relationships" r:embed="rId1"/>
        <a:stretch>
          <a:fillRect/>
        </a:stretch>
      </xdr:blipFill>
      <xdr:spPr>
        <a:xfrm>
          <a:off x="9525" y="142875"/>
          <a:ext cx="1609725" cy="600075"/>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1726718-87BA-441F-BC57-C3C4303E2882}" name="Tableau1" displayName="Tableau1" ref="B2:U140" totalsRowShown="0" dataDxfId="39">
  <autoFilter ref="B2:U140" xr:uid="{71726718-87BA-441F-BC57-C3C4303E2882}"/>
  <sortState xmlns:xlrd2="http://schemas.microsoft.com/office/spreadsheetml/2017/richdata2" ref="B3:M139">
    <sortCondition ref="F2:F139"/>
  </sortState>
  <tableColumns count="20">
    <tableColumn id="42" xr3:uid="{3C8934B3-E3D6-4D80-B3BA-D42F0307BA33}" name="NOMENCLATURE" dataDxfId="38"/>
    <tableColumn id="8" xr3:uid="{1EBDE511-13D4-4020-85A2-7973224F49C7}" name="Qui produit l'avis au stade pré PC ?" dataDxfId="37"/>
    <tableColumn id="7" xr3:uid="{98FE61C3-E0B4-4174-B4C9-A89DA5475D14}" name="Qui produit l'avis au stade réception ?" dataDxfId="36"/>
    <tableColumn id="4" xr3:uid="{BFFE1E53-3DAB-4E02-A402-23831A15CC7D}" name="Autre contributeur éventuel et contrôle des exigences en phase exploitation" dataDxfId="35"/>
    <tableColumn id="9" xr3:uid="{6FD390D4-C483-47AB-9A42-073AD77F2C51}" name="Thématique (chapitre du socle)" dataDxfId="34"/>
    <tableColumn id="10" xr3:uid="{611EA148-2C09-4A37-8775-18FAB40074ED}" name="Champ d'action" dataDxfId="33"/>
    <tableColumn id="11" xr3:uid="{77E8BA70-EA12-4EC4-965A-E7BF806DA24D}" name="Obligatoires" dataDxfId="32"/>
    <tableColumn id="12" xr3:uid="{B2B1CDA5-0A52-4EA7-AF18-851822775ED6}" name="Contextualisées" dataDxfId="31"/>
    <tableColumn id="13" xr3:uid="{C256B15A-20FC-4D56-8626-425BF5A7CDD0}" name="1 point" dataDxfId="30"/>
    <tableColumn id="14" xr3:uid="{1F607DA3-BF9A-4DED-AD0E-5470544211C6}" name="2 points" dataDxfId="29"/>
    <tableColumn id="15" xr3:uid="{4513712D-BE70-49C8-8A50-F85A269E9D2C}" name="3 points" dataDxfId="28"/>
    <tableColumn id="17" xr3:uid="{8E05DA2A-930C-4E20-AB10-7047C9F69B19}" name="Exigence" dataDxfId="27"/>
    <tableColumn id="2" xr3:uid="{AB2CF44C-2F9B-4DF1-96A6-7CAE5CB38E06}" name="Opposition au dépôt du permis de construire" dataDxfId="26"/>
    <tableColumn id="18" xr3:uid="{1504E578-9B76-4A2F-89E3-7A9C547D3024}" name="Qui lève la sanction au stade PC ?2" dataDxfId="25"/>
    <tableColumn id="3" xr3:uid="{FF124152-A811-4FFA-9FBB-46355D8A8063}" name="Pénalité au titre de la non obtention de la certification" dataDxfId="24"/>
    <tableColumn id="19" xr3:uid="{34B7164A-CF99-4CC4-A747-C89382D894A4}" name="Qui lève la sanction au stade réception ?2" dataDxfId="23"/>
    <tableColumn id="20" xr3:uid="{27BD59A0-EE31-4038-9D42-F7C21C4B0CC9}" name="Qui lève la sanction au stade Post Livraison ?" dataDxfId="22"/>
    <tableColumn id="5" xr3:uid="{8E847ADA-D673-45A2-891B-91558CC542EC}" name="Pénalité spécifique prévue à l'acte de vente ou dans ses annexes" dataDxfId="21"/>
    <tableColumn id="6" xr3:uid="{9F26F970-CB2C-47A7-8F3A-E1FA54224891}" name="Complément de prix prévu à l'acte" dataDxfId="20"/>
    <tableColumn id="1" xr3:uid="{FF0D94E4-C4D7-4A4A-8D75-FA1497435700}" name="Commentaires si besoin" dataDxfId="19"/>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22AFD6B-96D0-4F89-B0E6-1834B29E99E8}" name="Tableau2" displayName="Tableau2" ref="B1:E83" totalsRowShown="0" headerRowDxfId="18" dataDxfId="16" headerRowBorderDxfId="17" tableBorderDxfId="15">
  <autoFilter ref="B1:E83" xr:uid="{822AFD6B-96D0-4F89-B0E6-1834B29E99E8}"/>
  <tableColumns count="4">
    <tableColumn id="13" xr3:uid="{4A5A5D2D-4C4B-4566-9214-5BF207DBA159}" name="NOMENCLATURE" dataDxfId="14"/>
    <tableColumn id="2" xr3:uid="{849945A5-8ED9-47E9-B1B0-E5A5EEE0A361}" name="Thématique (chapitre du socle)" dataDxfId="13">
      <calculatedColumnFormula>VLOOKUP(Tableau2[[#This Row],[NOMENCLATURE]],Tableau1[[NOMENCLATURE]:[Exigence]],5,FALSE)</calculatedColumnFormula>
    </tableColumn>
    <tableColumn id="3" xr3:uid="{0E7A9FD6-B3BB-41D4-8B48-31D48FD9F83D}" name="Champ d'action" dataDxfId="12">
      <calculatedColumnFormula>VLOOKUP(Tableau2[[#This Row],[NOMENCLATURE]],Tableau1[[NOMENCLATURE]:[Exigence]],6,FALSE)</calculatedColumnFormula>
    </tableColumn>
    <tableColumn id="14" xr3:uid="{2ED45F7E-04D3-4606-B9F3-1C8DDF566E8C}" name="Exigence" dataDxfId="11">
      <calculatedColumnFormula>VLOOKUP(Tableau2[[#This Row],[NOMENCLATURE]],Tableau1[[NOMENCLATURE]:[Exigence]],12,FALSE)</calculatedColumnFormula>
    </tableColumn>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53EF4301-8403-4951-88A5-261377B21DDC}" name="Tableau6" displayName="Tableau6" ref="B1:G57" totalsRowShown="0" headerRowDxfId="10" dataDxfId="8" headerRowBorderDxfId="9" tableBorderDxfId="7">
  <autoFilter ref="B1:G57" xr:uid="{53EF4301-8403-4951-88A5-261377B21DDC}"/>
  <tableColumns count="6">
    <tableColumn id="1" xr3:uid="{B60A4C1D-57DA-42CD-A708-E46429F24BD3}" name="NOMENCLATURE" dataDxfId="6"/>
    <tableColumn id="2" xr3:uid="{C2440C5B-995E-413A-BCDD-C450F88FB95C}" name="Thématique (chapitre du socle)" dataDxfId="5">
      <calculatedColumnFormula>VLOOKUP(Tableau2[[#This Row],[NOMENCLATURE]],Tableau1[[NOMENCLATURE]:[Exigence]],5,FALSE)</calculatedColumnFormula>
    </tableColumn>
    <tableColumn id="3" xr3:uid="{B26EF488-E5AA-48BE-AD35-98AF47974449}" name="Champ d'action" dataDxfId="4">
      <calculatedColumnFormula>VLOOKUP(Tableau2[[#This Row],[NOMENCLATURE]],Tableau1[[NOMENCLATURE]:[Exigence]],6,FALSE)</calculatedColumnFormula>
    </tableColumn>
    <tableColumn id="5" xr3:uid="{1EBCBB82-9437-4383-969C-978A6DD2B550}" name="Exigence" dataDxfId="3">
      <calculatedColumnFormula>VLOOKUP(Tableau6[[#This Row],[NOMENCLATURE]],Tableau1[[NOMENCLATURE]:[Exigence]],12,FALSE)</calculatedColumnFormula>
    </tableColumn>
    <tableColumn id="6" xr3:uid="{A1B24573-4835-4F0A-B042-C978C555D2C1}" name="valeur_x000a_(en points)" dataDxfId="2">
      <calculatedColumnFormula>IF(VLOOKUP(Tableau6[[#This Row],[NOMENCLATURE]],Tableau1[[NOMENCLATURE]:[Exigence]],11,FALSE)="x",3,IF(VLOOKUP(Tableau6[[#This Row],[NOMENCLATURE]],Tableau1[[NOMENCLATURE]:[Exigence]],10,FALSE)="x",2,1))</calculatedColumnFormula>
    </tableColumn>
    <tableColumn id="7" xr3:uid="{E506C3F3-E622-4D6D-9B7A-C5EC9A233674}" name="sélection d'exigences optionnelles" dataDxfId="1"/>
  </tableColumns>
  <tableStyleInfo name="TableStyleLight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3EB367EE-23E1-4368-8BED-FB218ADD2A2D}" name="Tableau7" displayName="Tableau7" ref="B2:D11" totalsRowShown="0" headerRowDxfId="0">
  <autoFilter ref="B2:D11" xr:uid="{3EB367EE-23E1-4368-8BED-FB218ADD2A2D}"/>
  <tableColumns count="3">
    <tableColumn id="1" xr3:uid="{42D6B5A1-879C-4E92-B251-D70482C95126}" name="Version"/>
    <tableColumn id="2" xr3:uid="{EA5DF8B1-53CB-4401-9DD1-3425F9C39871}" name="Date"/>
    <tableColumn id="3" xr3:uid="{F33DDD62-B999-4805-8E92-E216C082EB0B}" name="Modifications"/>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2E0D5D-B3E5-4F9C-A76F-C65AAD3404A2}">
  <sheetPr>
    <pageSetUpPr fitToPage="1"/>
  </sheetPr>
  <dimension ref="B1:AB152"/>
  <sheetViews>
    <sheetView tabSelected="1" zoomScale="130" zoomScaleNormal="100" workbookViewId="0">
      <selection activeCell="D1" sqref="D1"/>
    </sheetView>
  </sheetViews>
  <sheetFormatPr baseColWidth="10" defaultColWidth="11.5546875" defaultRowHeight="14.4" x14ac:dyDescent="0.3"/>
  <cols>
    <col min="1" max="1" width="2.33203125" style="14" customWidth="1"/>
    <col min="2" max="2" width="12.44140625" style="15" customWidth="1"/>
    <col min="3" max="4" width="17.109375" customWidth="1"/>
    <col min="5" max="5" width="14.109375" style="15" customWidth="1"/>
    <col min="6" max="6" width="14" style="15" customWidth="1"/>
    <col min="7" max="7" width="11" style="3" customWidth="1"/>
    <col min="8" max="12" width="4.44140625" style="35" customWidth="1"/>
    <col min="13" max="13" width="79.6640625" customWidth="1"/>
    <col min="16" max="20" width="11.44140625" customWidth="1"/>
    <col min="21" max="21" width="44.6640625" style="15" customWidth="1"/>
    <col min="22" max="22" width="10.33203125" customWidth="1"/>
    <col min="23" max="23" width="10.33203125" style="42" customWidth="1"/>
    <col min="24" max="24" width="10.33203125" style="15" customWidth="1"/>
    <col min="25" max="25" width="10.33203125" customWidth="1"/>
    <col min="26" max="26" width="10.33203125" style="15" customWidth="1"/>
    <col min="27" max="27" width="10.33203125" style="13" customWidth="1"/>
    <col min="28" max="30" width="10.33203125" style="14" customWidth="1"/>
    <col min="31" max="16384" width="11.5546875" style="14"/>
  </cols>
  <sheetData>
    <row r="1" spans="2:27" ht="39" customHeight="1" thickBot="1" x14ac:dyDescent="0.35">
      <c r="B1" s="50" t="s">
        <v>0</v>
      </c>
      <c r="C1" s="57">
        <v>45040.536111111112</v>
      </c>
      <c r="D1" s="58" t="s">
        <v>338</v>
      </c>
      <c r="G1" s="57"/>
      <c r="N1" s="61" t="s">
        <v>186</v>
      </c>
      <c r="O1" s="61"/>
      <c r="P1" s="61"/>
      <c r="Q1" s="61"/>
      <c r="R1" s="61"/>
      <c r="S1" s="61"/>
      <c r="T1" s="61"/>
      <c r="U1"/>
      <c r="V1" s="42"/>
      <c r="W1" s="15"/>
      <c r="X1"/>
      <c r="Y1" s="15"/>
      <c r="Z1" s="13"/>
      <c r="AA1" s="14"/>
    </row>
    <row r="2" spans="2:27" s="1" customFormat="1" ht="77.25" customHeight="1" thickBot="1" x14ac:dyDescent="0.25">
      <c r="B2" s="31" t="s">
        <v>2</v>
      </c>
      <c r="C2" s="2" t="s">
        <v>333</v>
      </c>
      <c r="D2" s="2" t="s">
        <v>334</v>
      </c>
      <c r="E2" s="29" t="s">
        <v>337</v>
      </c>
      <c r="F2" s="29" t="s">
        <v>3</v>
      </c>
      <c r="G2" s="25" t="s">
        <v>4</v>
      </c>
      <c r="H2" s="31" t="s">
        <v>5</v>
      </c>
      <c r="I2" s="31" t="s">
        <v>6</v>
      </c>
      <c r="J2" s="31" t="s">
        <v>7</v>
      </c>
      <c r="K2" s="31" t="s">
        <v>8</v>
      </c>
      <c r="L2" s="31" t="s">
        <v>9</v>
      </c>
      <c r="M2" s="24" t="s">
        <v>10</v>
      </c>
      <c r="N2" s="56" t="s">
        <v>182</v>
      </c>
      <c r="O2" s="56" t="s">
        <v>332</v>
      </c>
      <c r="P2" s="56" t="s">
        <v>183</v>
      </c>
      <c r="Q2" s="56" t="s">
        <v>331</v>
      </c>
      <c r="R2" s="56" t="s">
        <v>327</v>
      </c>
      <c r="S2" s="56" t="s">
        <v>184</v>
      </c>
      <c r="T2" s="56" t="s">
        <v>185</v>
      </c>
      <c r="U2" s="12" t="s">
        <v>11</v>
      </c>
    </row>
    <row r="3" spans="2:27" ht="79.5" customHeight="1" x14ac:dyDescent="0.2">
      <c r="B3" s="2" t="s">
        <v>187</v>
      </c>
      <c r="C3" s="10"/>
      <c r="D3" s="10" t="s">
        <v>12</v>
      </c>
      <c r="E3" s="10"/>
      <c r="F3" s="10" t="s">
        <v>13</v>
      </c>
      <c r="G3" s="4" t="s">
        <v>14</v>
      </c>
      <c r="H3" s="10" t="s">
        <v>15</v>
      </c>
      <c r="I3" s="5"/>
      <c r="J3" s="5"/>
      <c r="K3" s="5"/>
      <c r="L3" s="5"/>
      <c r="M3" s="8" t="s">
        <v>16</v>
      </c>
      <c r="N3" s="5"/>
      <c r="O3" s="10"/>
      <c r="P3" s="5" t="s">
        <v>15</v>
      </c>
      <c r="Q3" s="10" t="s">
        <v>12</v>
      </c>
      <c r="R3" s="10"/>
      <c r="S3" s="5"/>
      <c r="T3" s="5"/>
      <c r="U3" s="39"/>
      <c r="V3" s="14"/>
      <c r="W3" s="14"/>
      <c r="X3" s="14"/>
      <c r="Y3" s="14"/>
      <c r="Z3" s="14"/>
      <c r="AA3" s="14"/>
    </row>
    <row r="4" spans="2:27" ht="81.75" customHeight="1" x14ac:dyDescent="0.2">
      <c r="B4" s="26" t="s">
        <v>188</v>
      </c>
      <c r="C4" s="10"/>
      <c r="D4" s="10" t="s">
        <v>12</v>
      </c>
      <c r="E4" s="10"/>
      <c r="F4" s="10" t="s">
        <v>13</v>
      </c>
      <c r="G4" s="4" t="s">
        <v>14</v>
      </c>
      <c r="H4" s="5"/>
      <c r="I4" s="5" t="s">
        <v>15</v>
      </c>
      <c r="J4" s="5"/>
      <c r="K4" s="5"/>
      <c r="L4" s="5"/>
      <c r="M4" s="22" t="s">
        <v>17</v>
      </c>
      <c r="N4" s="5"/>
      <c r="O4" s="10"/>
      <c r="P4" s="5" t="s">
        <v>15</v>
      </c>
      <c r="Q4" s="10" t="s">
        <v>12</v>
      </c>
      <c r="R4" s="10"/>
      <c r="S4" s="5"/>
      <c r="T4" s="5"/>
      <c r="U4" s="39"/>
      <c r="V4" s="14"/>
      <c r="W4" s="14"/>
      <c r="X4" s="14"/>
      <c r="Y4" s="14"/>
      <c r="Z4" s="14"/>
      <c r="AA4" s="14"/>
    </row>
    <row r="5" spans="2:27" s="3" customFormat="1" ht="65.25" customHeight="1" x14ac:dyDescent="0.3">
      <c r="B5" s="26" t="s">
        <v>189</v>
      </c>
      <c r="C5" s="10" t="s">
        <v>328</v>
      </c>
      <c r="D5" s="5"/>
      <c r="E5" s="10"/>
      <c r="F5" s="10" t="s">
        <v>13</v>
      </c>
      <c r="G5" s="4" t="s">
        <v>19</v>
      </c>
      <c r="H5" s="10" t="s">
        <v>15</v>
      </c>
      <c r="I5" s="5"/>
      <c r="J5" s="5"/>
      <c r="K5" s="5"/>
      <c r="L5" s="5"/>
      <c r="M5" s="8" t="s">
        <v>20</v>
      </c>
      <c r="N5" s="5" t="s">
        <v>15</v>
      </c>
      <c r="O5" s="10" t="s">
        <v>328</v>
      </c>
      <c r="P5" s="5"/>
      <c r="Q5" s="5"/>
      <c r="R5" s="5"/>
      <c r="S5" s="5"/>
      <c r="T5" s="5"/>
      <c r="U5" s="39"/>
    </row>
    <row r="6" spans="2:27" s="3" customFormat="1" ht="61.5" customHeight="1" x14ac:dyDescent="0.3">
      <c r="B6" s="26" t="s">
        <v>190</v>
      </c>
      <c r="C6" s="10" t="s">
        <v>328</v>
      </c>
      <c r="D6" s="5"/>
      <c r="E6" s="10"/>
      <c r="F6" s="10" t="s">
        <v>13</v>
      </c>
      <c r="G6" s="4" t="s">
        <v>19</v>
      </c>
      <c r="H6" s="5" t="s">
        <v>15</v>
      </c>
      <c r="I6" s="5"/>
      <c r="J6" s="5"/>
      <c r="K6" s="5"/>
      <c r="L6" s="5"/>
      <c r="M6" s="8" t="s">
        <v>21</v>
      </c>
      <c r="N6" s="5" t="s">
        <v>15</v>
      </c>
      <c r="O6" s="10" t="s">
        <v>328</v>
      </c>
      <c r="P6" s="5"/>
      <c r="Q6" s="5"/>
      <c r="R6" s="5"/>
      <c r="S6" s="5"/>
      <c r="T6" s="5"/>
      <c r="U6" s="39"/>
    </row>
    <row r="7" spans="2:27" s="3" customFormat="1" ht="46.5" customHeight="1" x14ac:dyDescent="0.3">
      <c r="B7" s="26" t="s">
        <v>191</v>
      </c>
      <c r="C7" s="28"/>
      <c r="D7" s="5" t="s">
        <v>12</v>
      </c>
      <c r="E7" s="28"/>
      <c r="F7" s="10" t="s">
        <v>22</v>
      </c>
      <c r="G7" s="4" t="s">
        <v>14</v>
      </c>
      <c r="H7" s="5" t="s">
        <v>15</v>
      </c>
      <c r="I7" s="5"/>
      <c r="J7" s="5"/>
      <c r="K7" s="5"/>
      <c r="L7" s="5"/>
      <c r="M7" s="20" t="s">
        <v>23</v>
      </c>
      <c r="N7" s="5"/>
      <c r="O7" s="28"/>
      <c r="P7" s="5" t="s">
        <v>15</v>
      </c>
      <c r="Q7" s="5" t="s">
        <v>12</v>
      </c>
      <c r="R7" s="5"/>
      <c r="S7" s="5"/>
      <c r="T7" s="5"/>
      <c r="U7" s="39"/>
    </row>
    <row r="8" spans="2:27" s="11" customFormat="1" ht="51" x14ac:dyDescent="0.3">
      <c r="B8" s="26" t="s">
        <v>192</v>
      </c>
      <c r="C8" s="28"/>
      <c r="D8" s="10" t="s">
        <v>325</v>
      </c>
      <c r="E8" s="28"/>
      <c r="F8" s="10" t="s">
        <v>22</v>
      </c>
      <c r="G8" s="4" t="s">
        <v>14</v>
      </c>
      <c r="H8" s="10"/>
      <c r="I8" s="5"/>
      <c r="J8" s="5"/>
      <c r="K8" s="5"/>
      <c r="L8" s="5" t="s">
        <v>15</v>
      </c>
      <c r="M8" s="20" t="s">
        <v>24</v>
      </c>
      <c r="N8" s="5"/>
      <c r="O8" s="28"/>
      <c r="P8" s="5" t="s">
        <v>15</v>
      </c>
      <c r="Q8" s="10" t="s">
        <v>325</v>
      </c>
      <c r="R8" s="10"/>
      <c r="S8" s="5"/>
      <c r="T8" s="5"/>
      <c r="U8" s="40"/>
    </row>
    <row r="9" spans="2:27" s="3" customFormat="1" ht="30.75" customHeight="1" x14ac:dyDescent="0.3">
      <c r="B9" s="26" t="s">
        <v>193</v>
      </c>
      <c r="C9" s="10"/>
      <c r="D9" s="5" t="s">
        <v>12</v>
      </c>
      <c r="E9" s="10"/>
      <c r="F9" s="10" t="s">
        <v>22</v>
      </c>
      <c r="G9" s="4" t="s">
        <v>14</v>
      </c>
      <c r="H9" s="5" t="s">
        <v>15</v>
      </c>
      <c r="I9" s="5"/>
      <c r="J9" s="5"/>
      <c r="K9" s="5"/>
      <c r="L9" s="5"/>
      <c r="M9" s="8" t="s">
        <v>25</v>
      </c>
      <c r="N9" s="5"/>
      <c r="O9" s="10"/>
      <c r="P9" s="5" t="s">
        <v>15</v>
      </c>
      <c r="Q9" s="5" t="s">
        <v>12</v>
      </c>
      <c r="R9" s="5"/>
      <c r="S9" s="5"/>
      <c r="T9" s="5"/>
      <c r="U9" s="39"/>
    </row>
    <row r="10" spans="2:27" s="3" customFormat="1" ht="91.5" customHeight="1" x14ac:dyDescent="0.3">
      <c r="B10" s="26" t="s">
        <v>194</v>
      </c>
      <c r="C10" s="10"/>
      <c r="D10" s="5" t="s">
        <v>26</v>
      </c>
      <c r="E10" s="10"/>
      <c r="F10" s="10" t="s">
        <v>22</v>
      </c>
      <c r="G10" s="4" t="s">
        <v>27</v>
      </c>
      <c r="H10" s="5"/>
      <c r="I10" s="5" t="s">
        <v>15</v>
      </c>
      <c r="J10" s="5"/>
      <c r="K10" s="5"/>
      <c r="L10" s="5"/>
      <c r="M10" s="52" t="s">
        <v>181</v>
      </c>
      <c r="N10" s="5"/>
      <c r="O10" s="10"/>
      <c r="P10" s="5"/>
      <c r="Q10" s="5" t="s">
        <v>26</v>
      </c>
      <c r="R10" s="5"/>
      <c r="S10" s="5"/>
      <c r="T10" s="5" t="s">
        <v>15</v>
      </c>
      <c r="U10" s="39"/>
    </row>
    <row r="11" spans="2:27" s="3" customFormat="1" ht="66" customHeight="1" x14ac:dyDescent="0.3">
      <c r="B11" s="26" t="s">
        <v>195</v>
      </c>
      <c r="C11" s="10"/>
      <c r="D11" s="5" t="s">
        <v>26</v>
      </c>
      <c r="E11" s="10"/>
      <c r="F11" s="10" t="s">
        <v>22</v>
      </c>
      <c r="G11" s="4" t="s">
        <v>27</v>
      </c>
      <c r="H11" s="10"/>
      <c r="I11" s="10" t="s">
        <v>15</v>
      </c>
      <c r="J11" s="10"/>
      <c r="K11" s="10"/>
      <c r="L11" s="5"/>
      <c r="M11" s="8" t="s">
        <v>28</v>
      </c>
      <c r="N11" s="5"/>
      <c r="O11" s="10"/>
      <c r="P11" s="5"/>
      <c r="Q11" s="5" t="s">
        <v>26</v>
      </c>
      <c r="R11" s="5"/>
      <c r="S11" s="5"/>
      <c r="T11" s="5" t="s">
        <v>15</v>
      </c>
      <c r="U11" s="39"/>
    </row>
    <row r="12" spans="2:27" s="3" customFormat="1" ht="54" customHeight="1" x14ac:dyDescent="0.3">
      <c r="B12" s="26" t="s">
        <v>196</v>
      </c>
      <c r="C12" s="10"/>
      <c r="D12" s="5" t="s">
        <v>26</v>
      </c>
      <c r="E12" s="10"/>
      <c r="F12" s="10" t="s">
        <v>22</v>
      </c>
      <c r="G12" s="4" t="s">
        <v>27</v>
      </c>
      <c r="H12" s="5"/>
      <c r="I12" s="5" t="s">
        <v>15</v>
      </c>
      <c r="J12" s="5"/>
      <c r="K12" s="5"/>
      <c r="L12" s="5"/>
      <c r="M12" s="53" t="s">
        <v>29</v>
      </c>
      <c r="N12" s="5"/>
      <c r="O12" s="10"/>
      <c r="P12" s="5"/>
      <c r="Q12" s="5" t="s">
        <v>26</v>
      </c>
      <c r="R12" s="5"/>
      <c r="S12" s="5"/>
      <c r="T12" s="5" t="s">
        <v>15</v>
      </c>
      <c r="U12" s="39"/>
    </row>
    <row r="13" spans="2:27" s="3" customFormat="1" ht="45" customHeight="1" x14ac:dyDescent="0.3">
      <c r="B13" s="26" t="s">
        <v>197</v>
      </c>
      <c r="C13" s="10"/>
      <c r="D13" s="5" t="s">
        <v>26</v>
      </c>
      <c r="E13" s="10"/>
      <c r="F13" s="10" t="s">
        <v>22</v>
      </c>
      <c r="G13" s="4" t="s">
        <v>27</v>
      </c>
      <c r="H13" s="5" t="s">
        <v>15</v>
      </c>
      <c r="I13" s="5"/>
      <c r="J13" s="5"/>
      <c r="K13" s="5"/>
      <c r="L13" s="5"/>
      <c r="M13" s="8" t="s">
        <v>30</v>
      </c>
      <c r="N13" s="5"/>
      <c r="O13" s="10"/>
      <c r="P13" s="5"/>
      <c r="Q13" s="5" t="s">
        <v>26</v>
      </c>
      <c r="R13" s="5"/>
      <c r="S13" s="5"/>
      <c r="T13" s="5" t="s">
        <v>15</v>
      </c>
      <c r="U13" s="39"/>
    </row>
    <row r="14" spans="2:27" s="3" customFormat="1" ht="39.75" customHeight="1" x14ac:dyDescent="0.3">
      <c r="B14" s="26" t="s">
        <v>198</v>
      </c>
      <c r="C14" s="10" t="s">
        <v>18</v>
      </c>
      <c r="D14" s="5"/>
      <c r="E14" s="10"/>
      <c r="F14" s="10" t="s">
        <v>22</v>
      </c>
      <c r="G14" s="4" t="s">
        <v>27</v>
      </c>
      <c r="H14" s="5" t="s">
        <v>15</v>
      </c>
      <c r="I14" s="5"/>
      <c r="J14" s="5"/>
      <c r="K14" s="5"/>
      <c r="L14" s="5"/>
      <c r="M14" s="8" t="s">
        <v>31</v>
      </c>
      <c r="N14" s="5"/>
      <c r="O14" s="10" t="s">
        <v>18</v>
      </c>
      <c r="P14" s="5"/>
      <c r="Q14" s="5"/>
      <c r="R14" s="5"/>
      <c r="S14" s="5"/>
      <c r="T14" s="5"/>
      <c r="U14" s="39"/>
    </row>
    <row r="15" spans="2:27" ht="66.75" customHeight="1" x14ac:dyDescent="0.2">
      <c r="B15" s="26" t="s">
        <v>199</v>
      </c>
      <c r="C15" s="10" t="s">
        <v>328</v>
      </c>
      <c r="D15" s="5"/>
      <c r="E15" s="10"/>
      <c r="F15" s="10" t="s">
        <v>22</v>
      </c>
      <c r="G15" s="4" t="s">
        <v>32</v>
      </c>
      <c r="H15" s="5" t="s">
        <v>15</v>
      </c>
      <c r="I15" s="5"/>
      <c r="J15" s="5"/>
      <c r="K15" s="5"/>
      <c r="L15" s="5"/>
      <c r="M15" s="20" t="s">
        <v>33</v>
      </c>
      <c r="N15" s="5" t="s">
        <v>15</v>
      </c>
      <c r="O15" s="10" t="s">
        <v>328</v>
      </c>
      <c r="P15" s="5"/>
      <c r="Q15" s="5"/>
      <c r="R15" s="5"/>
      <c r="S15" s="5"/>
      <c r="T15" s="5"/>
      <c r="U15" s="39"/>
      <c r="V15" s="14"/>
      <c r="W15" s="14"/>
      <c r="X15" s="14"/>
      <c r="Y15" s="14"/>
      <c r="Z15" s="14"/>
      <c r="AA15" s="14"/>
    </row>
    <row r="16" spans="2:27" s="3" customFormat="1" ht="42" customHeight="1" x14ac:dyDescent="0.3">
      <c r="B16" s="26" t="s">
        <v>200</v>
      </c>
      <c r="C16" s="10" t="s">
        <v>328</v>
      </c>
      <c r="D16" s="5" t="s">
        <v>12</v>
      </c>
      <c r="E16" s="10"/>
      <c r="F16" s="10" t="s">
        <v>22</v>
      </c>
      <c r="G16" s="4" t="s">
        <v>34</v>
      </c>
      <c r="H16" s="10"/>
      <c r="I16" s="10" t="s">
        <v>15</v>
      </c>
      <c r="J16" s="10"/>
      <c r="K16" s="10"/>
      <c r="L16" s="5"/>
      <c r="M16" s="21" t="s">
        <v>35</v>
      </c>
      <c r="N16" s="5" t="s">
        <v>15</v>
      </c>
      <c r="O16" s="10" t="s">
        <v>328</v>
      </c>
      <c r="P16" s="5" t="s">
        <v>15</v>
      </c>
      <c r="Q16" s="5" t="s">
        <v>12</v>
      </c>
      <c r="R16" s="5"/>
      <c r="S16" s="5"/>
      <c r="T16" s="5"/>
      <c r="U16" s="39"/>
    </row>
    <row r="17" spans="2:27" s="3" customFormat="1" ht="41.25" customHeight="1" x14ac:dyDescent="0.3">
      <c r="B17" s="26" t="s">
        <v>201</v>
      </c>
      <c r="C17" s="10" t="s">
        <v>328</v>
      </c>
      <c r="D17" s="5"/>
      <c r="E17" s="10"/>
      <c r="F17" s="10" t="s">
        <v>22</v>
      </c>
      <c r="G17" s="4" t="s">
        <v>36</v>
      </c>
      <c r="H17" s="5" t="s">
        <v>15</v>
      </c>
      <c r="I17" s="5"/>
      <c r="J17" s="5"/>
      <c r="K17" s="5"/>
      <c r="L17" s="5"/>
      <c r="M17" s="8" t="s">
        <v>37</v>
      </c>
      <c r="N17" s="5" t="s">
        <v>15</v>
      </c>
      <c r="O17" s="10" t="s">
        <v>328</v>
      </c>
      <c r="P17" s="5"/>
      <c r="Q17" s="5"/>
      <c r="R17" s="5"/>
      <c r="S17" s="5"/>
      <c r="T17" s="5"/>
      <c r="U17" s="39"/>
    </row>
    <row r="18" spans="2:27" s="3" customFormat="1" ht="52.5" customHeight="1" x14ac:dyDescent="0.3">
      <c r="B18" s="26" t="s">
        <v>202</v>
      </c>
      <c r="C18" s="10" t="s">
        <v>328</v>
      </c>
      <c r="D18" s="5" t="s">
        <v>12</v>
      </c>
      <c r="E18" s="28"/>
      <c r="F18" s="10" t="s">
        <v>22</v>
      </c>
      <c r="G18" s="4" t="s">
        <v>38</v>
      </c>
      <c r="H18" s="5" t="s">
        <v>15</v>
      </c>
      <c r="I18" s="5"/>
      <c r="J18" s="5"/>
      <c r="K18" s="5"/>
      <c r="L18" s="5"/>
      <c r="M18" s="8" t="s">
        <v>39</v>
      </c>
      <c r="N18" s="5" t="s">
        <v>15</v>
      </c>
      <c r="O18" s="10" t="s">
        <v>328</v>
      </c>
      <c r="P18" s="5" t="s">
        <v>15</v>
      </c>
      <c r="Q18" s="5" t="s">
        <v>12</v>
      </c>
      <c r="R18" s="5"/>
      <c r="S18" s="5"/>
      <c r="T18" s="5"/>
      <c r="U18" s="39"/>
    </row>
    <row r="19" spans="2:27" s="3" customFormat="1" ht="51.75" customHeight="1" x14ac:dyDescent="0.3">
      <c r="B19" s="26" t="s">
        <v>203</v>
      </c>
      <c r="C19" s="10" t="s">
        <v>328</v>
      </c>
      <c r="D19" s="5"/>
      <c r="E19" s="28"/>
      <c r="F19" s="10" t="s">
        <v>22</v>
      </c>
      <c r="G19" s="4" t="s">
        <v>38</v>
      </c>
      <c r="H19" s="5" t="s">
        <v>15</v>
      </c>
      <c r="I19" s="5"/>
      <c r="J19" s="5"/>
      <c r="K19" s="5"/>
      <c r="L19" s="5"/>
      <c r="M19" s="20" t="s">
        <v>40</v>
      </c>
      <c r="N19" s="5" t="s">
        <v>15</v>
      </c>
      <c r="O19" s="10" t="s">
        <v>328</v>
      </c>
      <c r="P19" s="5"/>
      <c r="Q19" s="5"/>
      <c r="R19" s="5"/>
      <c r="S19" s="5"/>
      <c r="T19" s="5"/>
      <c r="U19" s="39"/>
    </row>
    <row r="20" spans="2:27" s="3" customFormat="1" ht="62.25" customHeight="1" x14ac:dyDescent="0.3">
      <c r="B20" s="26" t="s">
        <v>204</v>
      </c>
      <c r="C20" s="10" t="s">
        <v>328</v>
      </c>
      <c r="D20" s="5" t="s">
        <v>12</v>
      </c>
      <c r="E20" s="28"/>
      <c r="F20" s="10" t="s">
        <v>22</v>
      </c>
      <c r="G20" s="4" t="s">
        <v>38</v>
      </c>
      <c r="H20" s="18" t="s">
        <v>15</v>
      </c>
      <c r="I20" s="18"/>
      <c r="J20" s="18"/>
      <c r="K20" s="18"/>
      <c r="L20" s="18"/>
      <c r="M20" s="21" t="s">
        <v>41</v>
      </c>
      <c r="N20" s="5" t="s">
        <v>15</v>
      </c>
      <c r="O20" s="10" t="s">
        <v>328</v>
      </c>
      <c r="P20" s="5" t="s">
        <v>15</v>
      </c>
      <c r="Q20" s="5" t="s">
        <v>12</v>
      </c>
      <c r="R20" s="5"/>
      <c r="S20" s="5"/>
      <c r="T20" s="5"/>
      <c r="U20" s="39"/>
    </row>
    <row r="21" spans="2:27" s="3" customFormat="1" ht="30.6" x14ac:dyDescent="0.3">
      <c r="B21" s="26" t="s">
        <v>205</v>
      </c>
      <c r="C21" s="28"/>
      <c r="D21" s="5" t="s">
        <v>12</v>
      </c>
      <c r="E21" s="28"/>
      <c r="F21" s="10" t="s">
        <v>22</v>
      </c>
      <c r="G21" s="4" t="s">
        <v>38</v>
      </c>
      <c r="H21" s="18"/>
      <c r="I21" s="18" t="s">
        <v>15</v>
      </c>
      <c r="J21" s="18"/>
      <c r="K21" s="18"/>
      <c r="L21" s="18"/>
      <c r="M21" s="37" t="s">
        <v>42</v>
      </c>
      <c r="N21" s="5"/>
      <c r="O21" s="28"/>
      <c r="P21" s="5" t="s">
        <v>15</v>
      </c>
      <c r="Q21" s="5" t="s">
        <v>12</v>
      </c>
      <c r="R21" s="5"/>
      <c r="S21" s="5"/>
      <c r="T21" s="5"/>
      <c r="U21" s="39"/>
    </row>
    <row r="22" spans="2:27" s="3" customFormat="1" ht="30.6" x14ac:dyDescent="0.3">
      <c r="B22" s="26" t="s">
        <v>206</v>
      </c>
      <c r="C22" s="28"/>
      <c r="D22" s="5" t="s">
        <v>12</v>
      </c>
      <c r="E22" s="28"/>
      <c r="F22" s="10" t="s">
        <v>22</v>
      </c>
      <c r="G22" s="4" t="s">
        <v>38</v>
      </c>
      <c r="H22" s="18"/>
      <c r="I22" s="18"/>
      <c r="J22" s="18"/>
      <c r="K22" s="18"/>
      <c r="L22" s="18" t="s">
        <v>15</v>
      </c>
      <c r="M22" s="38" t="s">
        <v>43</v>
      </c>
      <c r="N22" s="5"/>
      <c r="O22" s="28"/>
      <c r="P22" s="5" t="s">
        <v>15</v>
      </c>
      <c r="Q22" s="5" t="s">
        <v>12</v>
      </c>
      <c r="R22" s="5"/>
      <c r="S22" s="5"/>
      <c r="T22" s="5"/>
      <c r="U22" s="39"/>
    </row>
    <row r="23" spans="2:27" ht="30.6" x14ac:dyDescent="0.2">
      <c r="B23" s="26" t="s">
        <v>207</v>
      </c>
      <c r="C23" s="10" t="s">
        <v>328</v>
      </c>
      <c r="D23" s="5" t="s">
        <v>12</v>
      </c>
      <c r="E23" s="28"/>
      <c r="F23" s="10" t="s">
        <v>22</v>
      </c>
      <c r="G23" s="4" t="s">
        <v>38</v>
      </c>
      <c r="H23" s="18" t="s">
        <v>15</v>
      </c>
      <c r="I23" s="18"/>
      <c r="J23" s="18"/>
      <c r="K23" s="18"/>
      <c r="L23" s="18"/>
      <c r="M23" s="37" t="s">
        <v>44</v>
      </c>
      <c r="N23" s="5" t="s">
        <v>15</v>
      </c>
      <c r="O23" s="10" t="s">
        <v>328</v>
      </c>
      <c r="P23" s="5" t="s">
        <v>15</v>
      </c>
      <c r="Q23" s="5" t="s">
        <v>12</v>
      </c>
      <c r="R23" s="5"/>
      <c r="S23" s="5"/>
      <c r="T23" s="5"/>
      <c r="U23" s="39"/>
      <c r="V23" s="14"/>
      <c r="W23" s="14"/>
      <c r="X23" s="14"/>
      <c r="Y23" s="14"/>
      <c r="Z23" s="14"/>
      <c r="AA23" s="14"/>
    </row>
    <row r="24" spans="2:27" ht="67.5" customHeight="1" x14ac:dyDescent="0.2">
      <c r="B24" s="26" t="s">
        <v>208</v>
      </c>
      <c r="C24" s="10" t="s">
        <v>328</v>
      </c>
      <c r="D24" s="5" t="s">
        <v>12</v>
      </c>
      <c r="E24" s="28"/>
      <c r="F24" s="10" t="s">
        <v>22</v>
      </c>
      <c r="G24" s="4" t="s">
        <v>38</v>
      </c>
      <c r="H24" s="5" t="s">
        <v>15</v>
      </c>
      <c r="I24" s="5"/>
      <c r="J24" s="5"/>
      <c r="K24" s="5"/>
      <c r="L24" s="5"/>
      <c r="M24" s="21" t="s">
        <v>45</v>
      </c>
      <c r="N24" s="5" t="s">
        <v>15</v>
      </c>
      <c r="O24" s="10" t="s">
        <v>328</v>
      </c>
      <c r="P24" s="5" t="s">
        <v>15</v>
      </c>
      <c r="Q24" s="5" t="s">
        <v>12</v>
      </c>
      <c r="R24" s="5"/>
      <c r="S24" s="5"/>
      <c r="T24" s="5"/>
      <c r="U24" s="39"/>
      <c r="V24" s="14"/>
      <c r="W24" s="14"/>
      <c r="X24" s="14"/>
      <c r="Y24" s="14"/>
      <c r="Z24" s="14"/>
      <c r="AA24" s="14"/>
    </row>
    <row r="25" spans="2:27" ht="45" customHeight="1" x14ac:dyDescent="0.2">
      <c r="B25" s="26" t="s">
        <v>209</v>
      </c>
      <c r="C25" s="10" t="s">
        <v>328</v>
      </c>
      <c r="D25" s="5" t="s">
        <v>12</v>
      </c>
      <c r="E25" s="28"/>
      <c r="F25" s="10" t="s">
        <v>22</v>
      </c>
      <c r="G25" s="4" t="s">
        <v>38</v>
      </c>
      <c r="H25" s="5" t="s">
        <v>15</v>
      </c>
      <c r="I25" s="5"/>
      <c r="J25" s="5"/>
      <c r="K25" s="5"/>
      <c r="L25" s="5"/>
      <c r="M25" s="21" t="s">
        <v>46</v>
      </c>
      <c r="N25" s="5" t="s">
        <v>15</v>
      </c>
      <c r="O25" s="10" t="s">
        <v>328</v>
      </c>
      <c r="P25" s="5" t="s">
        <v>15</v>
      </c>
      <c r="Q25" s="5" t="s">
        <v>12</v>
      </c>
      <c r="R25" s="5"/>
      <c r="S25" s="5"/>
      <c r="T25" s="5"/>
      <c r="U25" s="39"/>
      <c r="V25" s="14"/>
      <c r="W25" s="14"/>
      <c r="X25" s="14"/>
      <c r="Y25" s="14"/>
      <c r="Z25" s="14"/>
      <c r="AA25" s="14"/>
    </row>
    <row r="26" spans="2:27" ht="55.5" customHeight="1" x14ac:dyDescent="0.2">
      <c r="B26" s="26" t="s">
        <v>210</v>
      </c>
      <c r="C26" s="28"/>
      <c r="D26" s="5" t="s">
        <v>12</v>
      </c>
      <c r="E26" s="28"/>
      <c r="F26" s="10" t="s">
        <v>22</v>
      </c>
      <c r="G26" s="4" t="s">
        <v>38</v>
      </c>
      <c r="H26" s="5"/>
      <c r="I26" s="5"/>
      <c r="J26" s="5"/>
      <c r="K26" s="5"/>
      <c r="L26" s="5" t="s">
        <v>15</v>
      </c>
      <c r="M26" s="38" t="s">
        <v>47</v>
      </c>
      <c r="N26" s="5"/>
      <c r="O26" s="28"/>
      <c r="P26" s="5" t="s">
        <v>15</v>
      </c>
      <c r="Q26" s="5" t="s">
        <v>12</v>
      </c>
      <c r="R26" s="5"/>
      <c r="S26" s="5"/>
      <c r="T26" s="5"/>
      <c r="U26" s="39"/>
      <c r="V26" s="14"/>
      <c r="W26" s="14"/>
      <c r="X26" s="14"/>
      <c r="Y26" s="14"/>
      <c r="Z26" s="14"/>
      <c r="AA26" s="14"/>
    </row>
    <row r="27" spans="2:27" s="3" customFormat="1" ht="76.5" customHeight="1" x14ac:dyDescent="0.3">
      <c r="B27" s="26" t="s">
        <v>211</v>
      </c>
      <c r="C27" s="10" t="s">
        <v>328</v>
      </c>
      <c r="D27" s="5" t="s">
        <v>12</v>
      </c>
      <c r="E27" s="28"/>
      <c r="F27" s="10" t="s">
        <v>22</v>
      </c>
      <c r="G27" s="4" t="s">
        <v>38</v>
      </c>
      <c r="H27" s="5" t="s">
        <v>15</v>
      </c>
      <c r="I27" s="5"/>
      <c r="J27" s="5"/>
      <c r="K27" s="5"/>
      <c r="L27" s="5"/>
      <c r="M27" s="21" t="s">
        <v>48</v>
      </c>
      <c r="N27" s="5" t="s">
        <v>15</v>
      </c>
      <c r="O27" s="10" t="s">
        <v>328</v>
      </c>
      <c r="P27" s="5" t="s">
        <v>15</v>
      </c>
      <c r="Q27" s="5" t="s">
        <v>12</v>
      </c>
      <c r="R27" s="5"/>
      <c r="S27" s="5"/>
      <c r="T27" s="5"/>
      <c r="U27" s="39"/>
    </row>
    <row r="28" spans="2:27" s="3" customFormat="1" ht="42.75" customHeight="1" x14ac:dyDescent="0.3">
      <c r="B28" s="26" t="s">
        <v>212</v>
      </c>
      <c r="C28" s="10" t="s">
        <v>328</v>
      </c>
      <c r="D28" s="5" t="s">
        <v>12</v>
      </c>
      <c r="E28" s="28"/>
      <c r="F28" s="10" t="s">
        <v>22</v>
      </c>
      <c r="G28" s="4" t="s">
        <v>38</v>
      </c>
      <c r="H28" s="5"/>
      <c r="I28" s="5"/>
      <c r="J28" s="5"/>
      <c r="K28" s="5"/>
      <c r="L28" s="5" t="s">
        <v>15</v>
      </c>
      <c r="M28" s="20" t="s">
        <v>49</v>
      </c>
      <c r="N28" s="5" t="s">
        <v>15</v>
      </c>
      <c r="O28" s="10" t="s">
        <v>328</v>
      </c>
      <c r="P28" s="5" t="s">
        <v>15</v>
      </c>
      <c r="Q28" s="5" t="s">
        <v>12</v>
      </c>
      <c r="R28" s="5"/>
      <c r="S28" s="5"/>
      <c r="T28" s="5"/>
      <c r="U28" s="39"/>
    </row>
    <row r="29" spans="2:27" s="3" customFormat="1" ht="53.25" customHeight="1" x14ac:dyDescent="0.3">
      <c r="B29" s="26" t="s">
        <v>213</v>
      </c>
      <c r="C29" s="28"/>
      <c r="D29" s="5" t="s">
        <v>12</v>
      </c>
      <c r="E29" s="28"/>
      <c r="F29" s="10" t="s">
        <v>22</v>
      </c>
      <c r="G29" s="4" t="s">
        <v>38</v>
      </c>
      <c r="H29" s="5"/>
      <c r="I29" s="5"/>
      <c r="J29" s="5"/>
      <c r="K29" s="5" t="s">
        <v>15</v>
      </c>
      <c r="L29" s="5"/>
      <c r="M29" s="20" t="s">
        <v>50</v>
      </c>
      <c r="N29" s="5"/>
      <c r="O29" s="28"/>
      <c r="P29" s="5" t="s">
        <v>15</v>
      </c>
      <c r="Q29" s="5" t="s">
        <v>12</v>
      </c>
      <c r="R29" s="5"/>
      <c r="S29" s="5"/>
      <c r="T29" s="5"/>
      <c r="U29" s="39"/>
    </row>
    <row r="30" spans="2:27" ht="42.75" customHeight="1" x14ac:dyDescent="0.2">
      <c r="B30" s="26" t="s">
        <v>214</v>
      </c>
      <c r="C30" s="10" t="s">
        <v>328</v>
      </c>
      <c r="D30" s="5" t="s">
        <v>12</v>
      </c>
      <c r="E30" s="28"/>
      <c r="F30" s="10" t="s">
        <v>22</v>
      </c>
      <c r="G30" s="4" t="s">
        <v>38</v>
      </c>
      <c r="H30" s="5"/>
      <c r="I30" s="5"/>
      <c r="J30" s="5"/>
      <c r="K30" s="5"/>
      <c r="L30" s="5" t="s">
        <v>15</v>
      </c>
      <c r="M30" s="8" t="s">
        <v>51</v>
      </c>
      <c r="N30" s="5" t="s">
        <v>15</v>
      </c>
      <c r="O30" s="10" t="s">
        <v>328</v>
      </c>
      <c r="P30" s="5" t="s">
        <v>15</v>
      </c>
      <c r="Q30" s="5" t="s">
        <v>12</v>
      </c>
      <c r="R30" s="5"/>
      <c r="S30" s="5"/>
      <c r="T30" s="5"/>
      <c r="U30" s="39"/>
      <c r="V30" s="14"/>
      <c r="W30" s="14"/>
      <c r="X30" s="14"/>
      <c r="Y30" s="14"/>
      <c r="Z30" s="14"/>
      <c r="AA30" s="14"/>
    </row>
    <row r="31" spans="2:27" ht="43.5" customHeight="1" x14ac:dyDescent="0.2">
      <c r="B31" s="26" t="s">
        <v>215</v>
      </c>
      <c r="C31" s="10" t="s">
        <v>328</v>
      </c>
      <c r="D31" s="5" t="s">
        <v>12</v>
      </c>
      <c r="E31" s="10"/>
      <c r="F31" s="10" t="s">
        <v>22</v>
      </c>
      <c r="G31" s="4" t="s">
        <v>52</v>
      </c>
      <c r="H31" s="10" t="s">
        <v>15</v>
      </c>
      <c r="I31" s="5"/>
      <c r="J31" s="5"/>
      <c r="K31" s="5"/>
      <c r="L31" s="5"/>
      <c r="M31" s="8" t="s">
        <v>329</v>
      </c>
      <c r="N31" s="5" t="s">
        <v>15</v>
      </c>
      <c r="O31" s="10" t="s">
        <v>328</v>
      </c>
      <c r="P31" s="5" t="s">
        <v>15</v>
      </c>
      <c r="Q31" s="5" t="s">
        <v>12</v>
      </c>
      <c r="R31" s="5"/>
      <c r="S31" s="5"/>
      <c r="T31" s="5"/>
      <c r="U31" s="39"/>
      <c r="V31" s="14"/>
      <c r="W31" s="14"/>
      <c r="X31" s="14"/>
      <c r="Y31" s="14"/>
      <c r="Z31" s="14"/>
      <c r="AA31" s="14"/>
    </row>
    <row r="32" spans="2:27" s="3" customFormat="1" ht="41.25" customHeight="1" x14ac:dyDescent="0.3">
      <c r="B32" s="26" t="s">
        <v>216</v>
      </c>
      <c r="C32" s="10" t="s">
        <v>328</v>
      </c>
      <c r="D32" s="5" t="s">
        <v>12</v>
      </c>
      <c r="E32" s="10"/>
      <c r="F32" s="10" t="s">
        <v>22</v>
      </c>
      <c r="G32" s="4" t="s">
        <v>52</v>
      </c>
      <c r="H32" s="10" t="s">
        <v>15</v>
      </c>
      <c r="I32" s="10"/>
      <c r="J32" s="10"/>
      <c r="K32" s="10"/>
      <c r="L32" s="5"/>
      <c r="M32" s="8" t="s">
        <v>53</v>
      </c>
      <c r="N32" s="5" t="s">
        <v>15</v>
      </c>
      <c r="O32" s="10" t="s">
        <v>328</v>
      </c>
      <c r="P32" s="5" t="s">
        <v>15</v>
      </c>
      <c r="Q32" s="5" t="s">
        <v>12</v>
      </c>
      <c r="R32" s="5"/>
      <c r="S32" s="5"/>
      <c r="T32" s="5"/>
      <c r="U32" s="39"/>
    </row>
    <row r="33" spans="2:27" s="3" customFormat="1" ht="42.75" customHeight="1" x14ac:dyDescent="0.3">
      <c r="B33" s="26" t="s">
        <v>217</v>
      </c>
      <c r="C33" s="10" t="s">
        <v>328</v>
      </c>
      <c r="D33" s="5" t="s">
        <v>12</v>
      </c>
      <c r="E33" s="10"/>
      <c r="F33" s="10" t="s">
        <v>22</v>
      </c>
      <c r="G33" s="4" t="s">
        <v>52</v>
      </c>
      <c r="H33" s="10"/>
      <c r="I33" s="10"/>
      <c r="J33" s="10"/>
      <c r="K33" s="10" t="s">
        <v>15</v>
      </c>
      <c r="L33" s="5"/>
      <c r="M33" s="8" t="s">
        <v>54</v>
      </c>
      <c r="N33" s="5" t="s">
        <v>15</v>
      </c>
      <c r="O33" s="10" t="s">
        <v>328</v>
      </c>
      <c r="P33" s="5" t="s">
        <v>15</v>
      </c>
      <c r="Q33" s="5" t="s">
        <v>12</v>
      </c>
      <c r="R33" s="5"/>
      <c r="S33" s="5"/>
      <c r="T33" s="5"/>
      <c r="U33" s="39"/>
    </row>
    <row r="34" spans="2:27" s="3" customFormat="1" ht="41.25" customHeight="1" x14ac:dyDescent="0.3">
      <c r="B34" s="26" t="s">
        <v>218</v>
      </c>
      <c r="C34" s="10" t="s">
        <v>328</v>
      </c>
      <c r="D34" s="5" t="s">
        <v>12</v>
      </c>
      <c r="E34" s="10"/>
      <c r="F34" s="10" t="s">
        <v>22</v>
      </c>
      <c r="G34" s="4" t="s">
        <v>52</v>
      </c>
      <c r="H34" s="10"/>
      <c r="I34" s="10"/>
      <c r="J34" s="10"/>
      <c r="K34" s="10"/>
      <c r="L34" s="5" t="s">
        <v>15</v>
      </c>
      <c r="M34" s="8" t="s">
        <v>55</v>
      </c>
      <c r="N34" s="5" t="s">
        <v>15</v>
      </c>
      <c r="O34" s="10" t="s">
        <v>328</v>
      </c>
      <c r="P34" s="5" t="s">
        <v>15</v>
      </c>
      <c r="Q34" s="5" t="s">
        <v>12</v>
      </c>
      <c r="R34" s="5"/>
      <c r="S34" s="5"/>
      <c r="T34" s="5"/>
      <c r="U34" s="39"/>
    </row>
    <row r="35" spans="2:27" s="3" customFormat="1" ht="66" customHeight="1" x14ac:dyDescent="0.3">
      <c r="B35" s="26" t="s">
        <v>219</v>
      </c>
      <c r="C35" s="10" t="s">
        <v>328</v>
      </c>
      <c r="D35" s="5" t="s">
        <v>12</v>
      </c>
      <c r="E35" s="10"/>
      <c r="F35" s="10" t="s">
        <v>22</v>
      </c>
      <c r="G35" s="4" t="s">
        <v>52</v>
      </c>
      <c r="H35" s="5" t="s">
        <v>15</v>
      </c>
      <c r="I35" s="5"/>
      <c r="J35" s="5"/>
      <c r="K35" s="5"/>
      <c r="L35" s="5"/>
      <c r="M35" s="8" t="s">
        <v>56</v>
      </c>
      <c r="N35" s="5" t="s">
        <v>15</v>
      </c>
      <c r="O35" s="10" t="s">
        <v>328</v>
      </c>
      <c r="P35" s="5" t="s">
        <v>15</v>
      </c>
      <c r="Q35" s="5" t="s">
        <v>12</v>
      </c>
      <c r="R35" s="5"/>
      <c r="S35" s="5"/>
      <c r="T35" s="5"/>
      <c r="U35" s="39"/>
    </row>
    <row r="36" spans="2:27" s="3" customFormat="1" ht="66.75" customHeight="1" x14ac:dyDescent="0.3">
      <c r="B36" s="26" t="s">
        <v>220</v>
      </c>
      <c r="C36" s="10" t="s">
        <v>328</v>
      </c>
      <c r="D36" s="5" t="s">
        <v>12</v>
      </c>
      <c r="E36" s="10"/>
      <c r="F36" s="10" t="s">
        <v>22</v>
      </c>
      <c r="G36" s="4" t="s">
        <v>52</v>
      </c>
      <c r="H36" s="5"/>
      <c r="I36" s="5"/>
      <c r="J36" s="5"/>
      <c r="K36" s="5"/>
      <c r="L36" s="5" t="s">
        <v>15</v>
      </c>
      <c r="M36" s="8" t="s">
        <v>57</v>
      </c>
      <c r="N36" s="5" t="s">
        <v>15</v>
      </c>
      <c r="O36" s="10" t="s">
        <v>328</v>
      </c>
      <c r="P36" s="5" t="s">
        <v>15</v>
      </c>
      <c r="Q36" s="5" t="s">
        <v>12</v>
      </c>
      <c r="R36" s="5"/>
      <c r="S36" s="5"/>
      <c r="T36" s="5"/>
      <c r="U36" s="39"/>
    </row>
    <row r="37" spans="2:27" s="3" customFormat="1" ht="55.5" customHeight="1" x14ac:dyDescent="0.3">
      <c r="B37" s="26" t="s">
        <v>221</v>
      </c>
      <c r="C37" s="10" t="s">
        <v>328</v>
      </c>
      <c r="D37" s="5" t="s">
        <v>12</v>
      </c>
      <c r="E37" s="10"/>
      <c r="F37" s="10" t="s">
        <v>22</v>
      </c>
      <c r="G37" s="4" t="s">
        <v>52</v>
      </c>
      <c r="H37" s="10" t="s">
        <v>15</v>
      </c>
      <c r="I37" s="5"/>
      <c r="J37" s="5"/>
      <c r="K37" s="5"/>
      <c r="L37" s="5"/>
      <c r="M37" s="22" t="s">
        <v>58</v>
      </c>
      <c r="N37" s="5" t="s">
        <v>15</v>
      </c>
      <c r="O37" s="10" t="s">
        <v>328</v>
      </c>
      <c r="P37" s="5" t="s">
        <v>15</v>
      </c>
      <c r="Q37" s="5" t="s">
        <v>12</v>
      </c>
      <c r="R37" s="5"/>
      <c r="S37" s="5"/>
      <c r="T37" s="5"/>
      <c r="U37" s="39"/>
    </row>
    <row r="38" spans="2:27" ht="25.5" customHeight="1" x14ac:dyDescent="0.2">
      <c r="B38" s="26" t="s">
        <v>222</v>
      </c>
      <c r="C38" s="10" t="s">
        <v>328</v>
      </c>
      <c r="D38" s="5"/>
      <c r="E38" s="10"/>
      <c r="F38" s="10" t="s">
        <v>22</v>
      </c>
      <c r="G38" s="4" t="s">
        <v>52</v>
      </c>
      <c r="H38" s="5" t="s">
        <v>15</v>
      </c>
      <c r="I38" s="5"/>
      <c r="J38" s="5"/>
      <c r="K38" s="5"/>
      <c r="L38" s="5"/>
      <c r="M38" s="8" t="s">
        <v>59</v>
      </c>
      <c r="N38" s="5" t="s">
        <v>15</v>
      </c>
      <c r="O38" s="10" t="s">
        <v>328</v>
      </c>
      <c r="P38" s="5"/>
      <c r="Q38" s="5"/>
      <c r="R38" s="5"/>
      <c r="S38" s="5"/>
      <c r="T38" s="5"/>
      <c r="U38" s="39"/>
      <c r="V38" s="14"/>
      <c r="W38" s="14"/>
      <c r="X38" s="14"/>
      <c r="Y38" s="14"/>
      <c r="Z38" s="14"/>
      <c r="AA38" s="14"/>
    </row>
    <row r="39" spans="2:27" ht="87.75" customHeight="1" x14ac:dyDescent="0.2">
      <c r="B39" s="26" t="s">
        <v>223</v>
      </c>
      <c r="C39" s="10" t="s">
        <v>328</v>
      </c>
      <c r="D39" s="5"/>
      <c r="E39" s="10"/>
      <c r="F39" s="10" t="s">
        <v>22</v>
      </c>
      <c r="G39" s="4" t="s">
        <v>52</v>
      </c>
      <c r="H39" s="5" t="s">
        <v>15</v>
      </c>
      <c r="I39" s="5"/>
      <c r="J39" s="5"/>
      <c r="K39" s="5"/>
      <c r="L39" s="5"/>
      <c r="M39" s="8" t="s">
        <v>60</v>
      </c>
      <c r="N39" s="5" t="s">
        <v>15</v>
      </c>
      <c r="O39" s="10" t="s">
        <v>328</v>
      </c>
      <c r="P39" s="5"/>
      <c r="Q39" s="5"/>
      <c r="R39" s="5"/>
      <c r="S39" s="5"/>
      <c r="T39" s="5"/>
      <c r="U39" s="39"/>
      <c r="V39" s="14"/>
      <c r="W39" s="14"/>
      <c r="X39" s="14"/>
      <c r="Y39" s="14"/>
      <c r="Z39" s="14"/>
      <c r="AA39" s="14"/>
    </row>
    <row r="40" spans="2:27" s="3" customFormat="1" ht="88.5" customHeight="1" x14ac:dyDescent="0.3">
      <c r="B40" s="26" t="s">
        <v>224</v>
      </c>
      <c r="C40" s="10" t="s">
        <v>328</v>
      </c>
      <c r="D40" s="5"/>
      <c r="E40" s="10"/>
      <c r="F40" s="10" t="s">
        <v>22</v>
      </c>
      <c r="G40" s="4" t="s">
        <v>52</v>
      </c>
      <c r="H40" s="5"/>
      <c r="I40" s="5"/>
      <c r="J40" s="5"/>
      <c r="K40" s="5"/>
      <c r="L40" s="5" t="s">
        <v>15</v>
      </c>
      <c r="M40" s="8" t="s">
        <v>61</v>
      </c>
      <c r="N40" s="5" t="s">
        <v>15</v>
      </c>
      <c r="O40" s="10" t="s">
        <v>328</v>
      </c>
      <c r="P40" s="5"/>
      <c r="Q40" s="5"/>
      <c r="R40" s="5"/>
      <c r="S40" s="5"/>
      <c r="T40" s="5"/>
      <c r="U40" s="39"/>
    </row>
    <row r="41" spans="2:27" s="3" customFormat="1" ht="88.5" customHeight="1" x14ac:dyDescent="0.3">
      <c r="B41" s="26" t="s">
        <v>225</v>
      </c>
      <c r="C41" s="10" t="s">
        <v>328</v>
      </c>
      <c r="D41" s="5"/>
      <c r="E41" s="10"/>
      <c r="F41" s="10" t="s">
        <v>22</v>
      </c>
      <c r="G41" s="4" t="s">
        <v>52</v>
      </c>
      <c r="H41" s="5" t="s">
        <v>15</v>
      </c>
      <c r="I41" s="5"/>
      <c r="J41" s="5"/>
      <c r="K41" s="5"/>
      <c r="L41" s="5"/>
      <c r="M41" s="8" t="s">
        <v>62</v>
      </c>
      <c r="N41" s="5" t="s">
        <v>15</v>
      </c>
      <c r="O41" s="10" t="s">
        <v>328</v>
      </c>
      <c r="P41" s="5"/>
      <c r="Q41" s="5"/>
      <c r="R41" s="5"/>
      <c r="S41" s="5"/>
      <c r="T41" s="5"/>
      <c r="U41" s="39"/>
    </row>
    <row r="42" spans="2:27" s="3" customFormat="1" ht="87.75" customHeight="1" x14ac:dyDescent="0.3">
      <c r="B42" s="26" t="s">
        <v>226</v>
      </c>
      <c r="C42" s="10" t="s">
        <v>328</v>
      </c>
      <c r="D42" s="5"/>
      <c r="E42" s="10"/>
      <c r="F42" s="10" t="s">
        <v>22</v>
      </c>
      <c r="G42" s="4" t="s">
        <v>52</v>
      </c>
      <c r="H42" s="5"/>
      <c r="I42" s="5"/>
      <c r="J42" s="5"/>
      <c r="K42" s="5"/>
      <c r="L42" s="5" t="s">
        <v>15</v>
      </c>
      <c r="M42" s="8" t="s">
        <v>63</v>
      </c>
      <c r="N42" s="5" t="s">
        <v>15</v>
      </c>
      <c r="O42" s="10" t="s">
        <v>328</v>
      </c>
      <c r="P42" s="5"/>
      <c r="Q42" s="5"/>
      <c r="R42" s="5"/>
      <c r="S42" s="5"/>
      <c r="T42" s="5"/>
      <c r="U42" s="39"/>
    </row>
    <row r="43" spans="2:27" s="3" customFormat="1" ht="54.75" customHeight="1" x14ac:dyDescent="0.3">
      <c r="B43" s="26" t="s">
        <v>227</v>
      </c>
      <c r="C43" s="10" t="s">
        <v>328</v>
      </c>
      <c r="D43" s="5" t="s">
        <v>12</v>
      </c>
      <c r="E43" s="10"/>
      <c r="F43" s="10" t="s">
        <v>22</v>
      </c>
      <c r="G43" s="4" t="s">
        <v>52</v>
      </c>
      <c r="H43" s="5" t="s">
        <v>15</v>
      </c>
      <c r="I43" s="5"/>
      <c r="J43" s="5"/>
      <c r="K43" s="5"/>
      <c r="L43" s="5"/>
      <c r="M43" s="8" t="s">
        <v>64</v>
      </c>
      <c r="N43" s="5" t="s">
        <v>15</v>
      </c>
      <c r="O43" s="10" t="s">
        <v>328</v>
      </c>
      <c r="P43" s="5" t="s">
        <v>15</v>
      </c>
      <c r="Q43" s="5" t="s">
        <v>12</v>
      </c>
      <c r="R43" s="5"/>
      <c r="S43" s="5"/>
      <c r="T43" s="5"/>
      <c r="U43" s="39"/>
    </row>
    <row r="44" spans="2:27" s="3" customFormat="1" ht="51.75" customHeight="1" x14ac:dyDescent="0.3">
      <c r="B44" s="26" t="s">
        <v>228</v>
      </c>
      <c r="C44" s="10" t="s">
        <v>328</v>
      </c>
      <c r="D44" s="5" t="s">
        <v>12</v>
      </c>
      <c r="E44" s="10"/>
      <c r="F44" s="10" t="s">
        <v>22</v>
      </c>
      <c r="G44" s="4" t="s">
        <v>52</v>
      </c>
      <c r="H44" s="5"/>
      <c r="I44" s="5"/>
      <c r="J44" s="5"/>
      <c r="K44" s="5"/>
      <c r="L44" s="5" t="s">
        <v>15</v>
      </c>
      <c r="M44" s="8" t="s">
        <v>65</v>
      </c>
      <c r="N44" s="5" t="s">
        <v>15</v>
      </c>
      <c r="O44" s="10" t="s">
        <v>328</v>
      </c>
      <c r="P44" s="5" t="s">
        <v>15</v>
      </c>
      <c r="Q44" s="5" t="s">
        <v>12</v>
      </c>
      <c r="R44" s="5"/>
      <c r="S44" s="5"/>
      <c r="T44" s="5"/>
      <c r="U44" s="39"/>
    </row>
    <row r="45" spans="2:27" s="3" customFormat="1" ht="64.5" customHeight="1" x14ac:dyDescent="0.3">
      <c r="B45" s="26" t="s">
        <v>229</v>
      </c>
      <c r="C45" s="10" t="s">
        <v>328</v>
      </c>
      <c r="D45" s="5"/>
      <c r="E45" s="10"/>
      <c r="F45" s="10" t="s">
        <v>22</v>
      </c>
      <c r="G45" s="4" t="s">
        <v>52</v>
      </c>
      <c r="H45" s="5"/>
      <c r="I45" s="5" t="s">
        <v>15</v>
      </c>
      <c r="J45" s="5"/>
      <c r="K45" s="5"/>
      <c r="L45" s="5"/>
      <c r="M45" s="8" t="s">
        <v>66</v>
      </c>
      <c r="N45" s="5" t="s">
        <v>15</v>
      </c>
      <c r="O45" s="10" t="s">
        <v>328</v>
      </c>
      <c r="P45" s="5"/>
      <c r="Q45" s="5"/>
      <c r="R45" s="5"/>
      <c r="S45" s="5"/>
      <c r="T45" s="5"/>
      <c r="U45" s="39"/>
    </row>
    <row r="46" spans="2:27" s="3" customFormat="1" ht="53.25" customHeight="1" x14ac:dyDescent="0.3">
      <c r="B46" s="26" t="s">
        <v>230</v>
      </c>
      <c r="C46" s="10" t="s">
        <v>328</v>
      </c>
      <c r="D46" s="5"/>
      <c r="E46" s="10"/>
      <c r="F46" s="10" t="s">
        <v>22</v>
      </c>
      <c r="G46" s="4" t="s">
        <v>52</v>
      </c>
      <c r="H46" s="5"/>
      <c r="I46" s="5"/>
      <c r="J46" s="5"/>
      <c r="K46" s="5"/>
      <c r="L46" s="5" t="s">
        <v>15</v>
      </c>
      <c r="M46" s="8" t="s">
        <v>67</v>
      </c>
      <c r="N46" s="5" t="s">
        <v>15</v>
      </c>
      <c r="O46" s="10" t="s">
        <v>328</v>
      </c>
      <c r="P46" s="5"/>
      <c r="Q46" s="5"/>
      <c r="R46" s="5"/>
      <c r="S46" s="5"/>
      <c r="T46" s="5"/>
      <c r="U46" s="39"/>
    </row>
    <row r="47" spans="2:27" s="3" customFormat="1" ht="45" customHeight="1" x14ac:dyDescent="0.3">
      <c r="B47" s="26" t="s">
        <v>231</v>
      </c>
      <c r="C47" s="10" t="s">
        <v>328</v>
      </c>
      <c r="D47" s="5"/>
      <c r="E47" s="10"/>
      <c r="F47" s="10" t="s">
        <v>22</v>
      </c>
      <c r="G47" s="4" t="s">
        <v>52</v>
      </c>
      <c r="H47" s="5"/>
      <c r="I47" s="5" t="s">
        <v>15</v>
      </c>
      <c r="J47" s="5"/>
      <c r="K47" s="5"/>
      <c r="L47" s="5"/>
      <c r="M47" s="20" t="s">
        <v>68</v>
      </c>
      <c r="N47" s="5" t="s">
        <v>15</v>
      </c>
      <c r="O47" s="10" t="s">
        <v>328</v>
      </c>
      <c r="P47" s="5"/>
      <c r="Q47" s="5"/>
      <c r="R47" s="5"/>
      <c r="S47" s="5"/>
      <c r="T47" s="5"/>
      <c r="U47" s="39"/>
    </row>
    <row r="48" spans="2:27" s="3" customFormat="1" ht="66.75" customHeight="1" x14ac:dyDescent="0.3">
      <c r="B48" s="26" t="s">
        <v>232</v>
      </c>
      <c r="C48" s="10" t="s">
        <v>328</v>
      </c>
      <c r="D48" s="5" t="s">
        <v>12</v>
      </c>
      <c r="E48" s="10"/>
      <c r="F48" s="10" t="s">
        <v>22</v>
      </c>
      <c r="G48" s="4" t="s">
        <v>52</v>
      </c>
      <c r="H48" s="5" t="s">
        <v>15</v>
      </c>
      <c r="I48" s="5"/>
      <c r="J48" s="5"/>
      <c r="K48" s="5"/>
      <c r="L48" s="5"/>
      <c r="M48" s="8" t="s">
        <v>69</v>
      </c>
      <c r="N48" s="5" t="s">
        <v>15</v>
      </c>
      <c r="O48" s="10" t="s">
        <v>328</v>
      </c>
      <c r="P48" s="5" t="s">
        <v>15</v>
      </c>
      <c r="Q48" s="5" t="s">
        <v>12</v>
      </c>
      <c r="R48" s="5"/>
      <c r="S48" s="5"/>
      <c r="T48" s="5"/>
      <c r="U48" s="39"/>
    </row>
    <row r="49" spans="2:27" s="3" customFormat="1" ht="70.5" customHeight="1" x14ac:dyDescent="0.3">
      <c r="B49" s="26" t="s">
        <v>233</v>
      </c>
      <c r="C49" s="10" t="s">
        <v>328</v>
      </c>
      <c r="D49" s="5" t="s">
        <v>12</v>
      </c>
      <c r="E49" s="10"/>
      <c r="F49" s="10" t="s">
        <v>22</v>
      </c>
      <c r="G49" s="4" t="s">
        <v>52</v>
      </c>
      <c r="H49" s="5"/>
      <c r="I49" s="5"/>
      <c r="J49" s="5"/>
      <c r="K49" s="5"/>
      <c r="L49" s="5" t="s">
        <v>15</v>
      </c>
      <c r="M49" s="8" t="s">
        <v>70</v>
      </c>
      <c r="N49" s="5" t="s">
        <v>15</v>
      </c>
      <c r="O49" s="10" t="s">
        <v>328</v>
      </c>
      <c r="P49" s="5" t="s">
        <v>15</v>
      </c>
      <c r="Q49" s="5" t="s">
        <v>12</v>
      </c>
      <c r="R49" s="5"/>
      <c r="S49" s="5"/>
      <c r="T49" s="5"/>
      <c r="U49" s="39"/>
    </row>
    <row r="50" spans="2:27" s="3" customFormat="1" ht="30.6" x14ac:dyDescent="0.3">
      <c r="B50" s="26" t="s">
        <v>234</v>
      </c>
      <c r="C50" s="10" t="s">
        <v>328</v>
      </c>
      <c r="D50" s="5" t="s">
        <v>12</v>
      </c>
      <c r="E50" s="10"/>
      <c r="F50" s="10" t="s">
        <v>22</v>
      </c>
      <c r="G50" s="4" t="s">
        <v>52</v>
      </c>
      <c r="H50" s="5"/>
      <c r="I50" s="5"/>
      <c r="J50" s="5" t="s">
        <v>15</v>
      </c>
      <c r="K50" s="5"/>
      <c r="L50" s="5"/>
      <c r="M50" s="8" t="s">
        <v>72</v>
      </c>
      <c r="N50" s="5" t="s">
        <v>15</v>
      </c>
      <c r="O50" s="10" t="s">
        <v>328</v>
      </c>
      <c r="P50" s="5" t="s">
        <v>15</v>
      </c>
      <c r="Q50" s="5" t="s">
        <v>12</v>
      </c>
      <c r="R50" s="5"/>
      <c r="S50" s="5"/>
      <c r="T50" s="5"/>
      <c r="U50" s="39"/>
    </row>
    <row r="51" spans="2:27" s="3" customFormat="1" ht="30.6" x14ac:dyDescent="0.3">
      <c r="B51" s="26" t="s">
        <v>235</v>
      </c>
      <c r="C51" s="10" t="s">
        <v>328</v>
      </c>
      <c r="D51" s="5" t="s">
        <v>12</v>
      </c>
      <c r="E51" s="10"/>
      <c r="F51" s="10" t="s">
        <v>22</v>
      </c>
      <c r="G51" s="4" t="s">
        <v>52</v>
      </c>
      <c r="H51" s="5"/>
      <c r="I51" s="5"/>
      <c r="J51" s="5"/>
      <c r="K51" s="5" t="s">
        <v>15</v>
      </c>
      <c r="L51" s="5"/>
      <c r="M51" s="8" t="s">
        <v>73</v>
      </c>
      <c r="N51" s="5" t="s">
        <v>15</v>
      </c>
      <c r="O51" s="10" t="s">
        <v>328</v>
      </c>
      <c r="P51" s="5" t="s">
        <v>15</v>
      </c>
      <c r="Q51" s="5" t="s">
        <v>12</v>
      </c>
      <c r="R51" s="5"/>
      <c r="S51" s="5"/>
      <c r="T51" s="5"/>
      <c r="U51" s="39"/>
    </row>
    <row r="52" spans="2:27" s="3" customFormat="1" ht="39" customHeight="1" x14ac:dyDescent="0.3">
      <c r="B52" s="26" t="s">
        <v>236</v>
      </c>
      <c r="C52" s="10" t="s">
        <v>328</v>
      </c>
      <c r="D52" s="5" t="s">
        <v>12</v>
      </c>
      <c r="E52" s="10"/>
      <c r="F52" s="10" t="s">
        <v>22</v>
      </c>
      <c r="G52" s="4" t="s">
        <v>52</v>
      </c>
      <c r="H52" s="5" t="s">
        <v>15</v>
      </c>
      <c r="I52" s="5"/>
      <c r="J52" s="5"/>
      <c r="K52" s="5"/>
      <c r="L52" s="5"/>
      <c r="M52" s="8" t="s">
        <v>74</v>
      </c>
      <c r="N52" s="5" t="s">
        <v>15</v>
      </c>
      <c r="O52" s="10" t="s">
        <v>328</v>
      </c>
      <c r="P52" s="5" t="s">
        <v>15</v>
      </c>
      <c r="Q52" s="5" t="s">
        <v>12</v>
      </c>
      <c r="R52" s="5"/>
      <c r="S52" s="5"/>
      <c r="T52" s="5"/>
      <c r="U52" s="39"/>
    </row>
    <row r="53" spans="2:27" s="3" customFormat="1" ht="42" customHeight="1" x14ac:dyDescent="0.3">
      <c r="B53" s="26" t="s">
        <v>237</v>
      </c>
      <c r="C53" s="10" t="s">
        <v>328</v>
      </c>
      <c r="D53" s="5" t="s">
        <v>12</v>
      </c>
      <c r="E53" s="10"/>
      <c r="F53" s="10" t="s">
        <v>22</v>
      </c>
      <c r="G53" s="4" t="s">
        <v>52</v>
      </c>
      <c r="H53" s="5"/>
      <c r="I53" s="5"/>
      <c r="J53" s="5"/>
      <c r="K53" s="5"/>
      <c r="L53" s="5" t="s">
        <v>15</v>
      </c>
      <c r="M53" s="8" t="s">
        <v>75</v>
      </c>
      <c r="N53" s="5" t="s">
        <v>15</v>
      </c>
      <c r="O53" s="10" t="s">
        <v>328</v>
      </c>
      <c r="P53" s="5" t="s">
        <v>15</v>
      </c>
      <c r="Q53" s="5" t="s">
        <v>12</v>
      </c>
      <c r="R53" s="5"/>
      <c r="S53" s="5"/>
      <c r="T53" s="5"/>
      <c r="U53" s="39"/>
    </row>
    <row r="54" spans="2:27" s="3" customFormat="1" ht="20.399999999999999" x14ac:dyDescent="0.3">
      <c r="B54" s="26" t="s">
        <v>238</v>
      </c>
      <c r="C54" s="10" t="s">
        <v>328</v>
      </c>
      <c r="D54" s="5" t="s">
        <v>12</v>
      </c>
      <c r="E54" s="10"/>
      <c r="F54" s="10" t="s">
        <v>22</v>
      </c>
      <c r="G54" s="4" t="s">
        <v>52</v>
      </c>
      <c r="H54" s="5"/>
      <c r="I54" s="5"/>
      <c r="J54" s="5"/>
      <c r="K54" s="5"/>
      <c r="L54" s="5" t="s">
        <v>15</v>
      </c>
      <c r="M54" s="8" t="s">
        <v>76</v>
      </c>
      <c r="N54" s="5" t="s">
        <v>15</v>
      </c>
      <c r="O54" s="10" t="s">
        <v>328</v>
      </c>
      <c r="P54" s="5" t="s">
        <v>15</v>
      </c>
      <c r="Q54" s="5" t="s">
        <v>12</v>
      </c>
      <c r="R54" s="5"/>
      <c r="S54" s="5"/>
      <c r="T54" s="5"/>
      <c r="U54" s="39"/>
    </row>
    <row r="55" spans="2:27" ht="91.5" customHeight="1" x14ac:dyDescent="0.2">
      <c r="B55" s="26" t="s">
        <v>239</v>
      </c>
      <c r="C55" s="10" t="s">
        <v>328</v>
      </c>
      <c r="D55" s="5" t="s">
        <v>12</v>
      </c>
      <c r="E55" s="10"/>
      <c r="F55" s="10" t="s">
        <v>22</v>
      </c>
      <c r="G55" s="4" t="s">
        <v>77</v>
      </c>
      <c r="H55" s="5"/>
      <c r="I55" s="5"/>
      <c r="J55" s="5"/>
      <c r="K55" s="5"/>
      <c r="L55" s="5" t="s">
        <v>15</v>
      </c>
      <c r="M55" s="8" t="s">
        <v>78</v>
      </c>
      <c r="N55" s="5" t="s">
        <v>15</v>
      </c>
      <c r="O55" s="10" t="s">
        <v>328</v>
      </c>
      <c r="P55" s="5" t="s">
        <v>15</v>
      </c>
      <c r="Q55" s="5" t="s">
        <v>12</v>
      </c>
      <c r="R55" s="5"/>
      <c r="S55" s="5"/>
      <c r="T55" s="5"/>
      <c r="U55" s="39"/>
      <c r="V55" s="14"/>
      <c r="W55" s="14"/>
      <c r="X55" s="14"/>
      <c r="Y55" s="14"/>
      <c r="Z55" s="14"/>
      <c r="AA55" s="14"/>
    </row>
    <row r="56" spans="2:27" s="3" customFormat="1" ht="40.5" customHeight="1" x14ac:dyDescent="0.3">
      <c r="B56" s="26" t="s">
        <v>240</v>
      </c>
      <c r="C56" s="10"/>
      <c r="D56" s="10" t="s">
        <v>328</v>
      </c>
      <c r="E56" s="10"/>
      <c r="F56" s="10" t="s">
        <v>22</v>
      </c>
      <c r="G56" s="4" t="s">
        <v>77</v>
      </c>
      <c r="H56" s="5"/>
      <c r="I56" s="5"/>
      <c r="J56" s="5"/>
      <c r="K56" s="5" t="s">
        <v>15</v>
      </c>
      <c r="L56" s="5"/>
      <c r="M56" s="19" t="s">
        <v>79</v>
      </c>
      <c r="N56" s="5"/>
      <c r="O56" s="10"/>
      <c r="P56" s="5" t="s">
        <v>15</v>
      </c>
      <c r="Q56" s="10" t="s">
        <v>328</v>
      </c>
      <c r="R56" s="5"/>
      <c r="S56" s="5"/>
      <c r="T56" s="5"/>
      <c r="U56" s="39"/>
    </row>
    <row r="57" spans="2:27" s="3" customFormat="1" ht="20.399999999999999" x14ac:dyDescent="0.3">
      <c r="B57" s="26" t="s">
        <v>241</v>
      </c>
      <c r="C57" s="10"/>
      <c r="D57" s="10" t="s">
        <v>328</v>
      </c>
      <c r="E57" s="10"/>
      <c r="F57" s="10" t="s">
        <v>22</v>
      </c>
      <c r="G57" s="4" t="s">
        <v>77</v>
      </c>
      <c r="H57" s="5"/>
      <c r="I57" s="5"/>
      <c r="J57" s="5"/>
      <c r="K57" s="5" t="s">
        <v>15</v>
      </c>
      <c r="L57" s="5"/>
      <c r="M57" s="19" t="s">
        <v>80</v>
      </c>
      <c r="N57" s="5"/>
      <c r="O57" s="10"/>
      <c r="P57" s="5" t="s">
        <v>15</v>
      </c>
      <c r="Q57" s="10" t="s">
        <v>328</v>
      </c>
      <c r="R57" s="5"/>
      <c r="S57" s="5"/>
      <c r="T57" s="5"/>
      <c r="U57" s="39"/>
    </row>
    <row r="58" spans="2:27" ht="112.2" x14ac:dyDescent="0.2">
      <c r="B58" s="26" t="s">
        <v>242</v>
      </c>
      <c r="C58" s="10"/>
      <c r="D58" s="5" t="s">
        <v>12</v>
      </c>
      <c r="E58" s="10"/>
      <c r="F58" s="10" t="s">
        <v>22</v>
      </c>
      <c r="G58" s="4" t="s">
        <v>81</v>
      </c>
      <c r="H58" s="5"/>
      <c r="I58" s="5"/>
      <c r="J58" s="5"/>
      <c r="K58" s="5" t="s">
        <v>15</v>
      </c>
      <c r="L58" s="5"/>
      <c r="M58" s="8" t="s">
        <v>71</v>
      </c>
      <c r="N58" s="5"/>
      <c r="O58" s="10"/>
      <c r="P58" s="5" t="s">
        <v>15</v>
      </c>
      <c r="Q58" s="5" t="s">
        <v>12</v>
      </c>
      <c r="R58" s="5"/>
      <c r="S58" s="5"/>
      <c r="T58" s="5"/>
      <c r="U58" s="39"/>
      <c r="V58" s="14"/>
      <c r="W58" s="14"/>
      <c r="X58" s="14"/>
      <c r="Y58" s="14"/>
      <c r="Z58" s="14"/>
      <c r="AA58" s="14"/>
    </row>
    <row r="59" spans="2:27" s="3" customFormat="1" ht="87" customHeight="1" x14ac:dyDescent="0.3">
      <c r="B59" s="26" t="s">
        <v>243</v>
      </c>
      <c r="C59" s="10"/>
      <c r="D59" s="5" t="s">
        <v>12</v>
      </c>
      <c r="E59" s="10"/>
      <c r="F59" s="10" t="s">
        <v>22</v>
      </c>
      <c r="G59" s="4" t="s">
        <v>81</v>
      </c>
      <c r="H59" s="5"/>
      <c r="I59" s="5"/>
      <c r="J59" s="5"/>
      <c r="K59" s="5"/>
      <c r="L59" s="5" t="s">
        <v>15</v>
      </c>
      <c r="M59" s="8" t="s">
        <v>82</v>
      </c>
      <c r="N59" s="5"/>
      <c r="O59" s="10"/>
      <c r="P59" s="5" t="s">
        <v>15</v>
      </c>
      <c r="Q59" s="5" t="s">
        <v>12</v>
      </c>
      <c r="R59" s="5"/>
      <c r="S59" s="5"/>
      <c r="T59" s="5"/>
      <c r="U59" s="39"/>
    </row>
    <row r="60" spans="2:27" ht="105" customHeight="1" x14ac:dyDescent="0.2">
      <c r="B60" s="26" t="s">
        <v>244</v>
      </c>
      <c r="C60" s="10"/>
      <c r="D60" s="5" t="s">
        <v>12</v>
      </c>
      <c r="E60" s="10"/>
      <c r="F60" s="10" t="s">
        <v>22</v>
      </c>
      <c r="G60" s="4" t="s">
        <v>81</v>
      </c>
      <c r="H60" s="5"/>
      <c r="I60" s="5"/>
      <c r="J60" s="5"/>
      <c r="K60" s="5"/>
      <c r="L60" s="5" t="s">
        <v>15</v>
      </c>
      <c r="M60" s="8" t="s">
        <v>83</v>
      </c>
      <c r="N60" s="5"/>
      <c r="O60" s="10"/>
      <c r="P60" s="5" t="s">
        <v>15</v>
      </c>
      <c r="Q60" s="5" t="s">
        <v>12</v>
      </c>
      <c r="R60" s="5"/>
      <c r="S60" s="5"/>
      <c r="T60" s="5"/>
      <c r="U60" s="39"/>
      <c r="V60" s="14"/>
      <c r="W60" s="14"/>
      <c r="X60" s="14"/>
      <c r="Y60" s="14"/>
      <c r="Z60" s="14"/>
      <c r="AA60" s="14"/>
    </row>
    <row r="61" spans="2:27" ht="51" x14ac:dyDescent="0.2">
      <c r="B61" s="26" t="s">
        <v>245</v>
      </c>
      <c r="C61" s="28"/>
      <c r="D61" s="10" t="s">
        <v>325</v>
      </c>
      <c r="E61" s="28"/>
      <c r="F61" s="10" t="s">
        <v>84</v>
      </c>
      <c r="G61" s="4" t="s">
        <v>14</v>
      </c>
      <c r="H61" s="5"/>
      <c r="I61" s="5"/>
      <c r="J61" s="5"/>
      <c r="K61" s="5" t="s">
        <v>15</v>
      </c>
      <c r="L61" s="5"/>
      <c r="M61" s="20" t="s">
        <v>85</v>
      </c>
      <c r="N61" s="5"/>
      <c r="O61" s="28"/>
      <c r="P61" s="5" t="s">
        <v>15</v>
      </c>
      <c r="Q61" s="10" t="s">
        <v>325</v>
      </c>
      <c r="R61" s="5"/>
      <c r="S61" s="5"/>
      <c r="T61" s="5"/>
      <c r="U61" s="39"/>
      <c r="V61" s="14"/>
      <c r="W61" s="14"/>
      <c r="X61" s="14"/>
      <c r="Y61" s="14"/>
      <c r="Z61" s="14"/>
      <c r="AA61" s="14"/>
    </row>
    <row r="62" spans="2:27" ht="84" customHeight="1" x14ac:dyDescent="0.2">
      <c r="B62" s="26" t="s">
        <v>246</v>
      </c>
      <c r="C62" s="10" t="s">
        <v>328</v>
      </c>
      <c r="D62" s="5" t="s">
        <v>12</v>
      </c>
      <c r="E62" s="10"/>
      <c r="F62" s="28" t="s">
        <v>84</v>
      </c>
      <c r="G62" s="4" t="s">
        <v>32</v>
      </c>
      <c r="H62" s="5"/>
      <c r="I62" s="5"/>
      <c r="J62" s="5"/>
      <c r="K62" s="5" t="s">
        <v>15</v>
      </c>
      <c r="L62" s="5"/>
      <c r="M62" s="8" t="s">
        <v>86</v>
      </c>
      <c r="N62" s="5" t="s">
        <v>15</v>
      </c>
      <c r="O62" s="10" t="s">
        <v>328</v>
      </c>
      <c r="P62" s="5" t="s">
        <v>15</v>
      </c>
      <c r="Q62" s="5" t="s">
        <v>12</v>
      </c>
      <c r="R62" s="10"/>
      <c r="S62" s="5"/>
      <c r="T62" s="5"/>
      <c r="U62" s="39"/>
      <c r="V62" s="14"/>
      <c r="W62" s="14"/>
      <c r="X62" s="14"/>
      <c r="Y62" s="14"/>
      <c r="Z62" s="14"/>
      <c r="AA62" s="14"/>
    </row>
    <row r="63" spans="2:27" ht="43.5" customHeight="1" x14ac:dyDescent="0.2">
      <c r="B63" s="26" t="s">
        <v>247</v>
      </c>
      <c r="C63" s="10" t="s">
        <v>328</v>
      </c>
      <c r="D63" s="5" t="s">
        <v>12</v>
      </c>
      <c r="E63" s="10"/>
      <c r="F63" s="28" t="s">
        <v>84</v>
      </c>
      <c r="G63" s="4" t="s">
        <v>32</v>
      </c>
      <c r="H63" s="5"/>
      <c r="I63" s="5"/>
      <c r="J63" s="5"/>
      <c r="K63" s="5"/>
      <c r="L63" s="5" t="s">
        <v>15</v>
      </c>
      <c r="M63" s="45" t="s">
        <v>87</v>
      </c>
      <c r="N63" s="5" t="s">
        <v>15</v>
      </c>
      <c r="O63" s="10" t="s">
        <v>328</v>
      </c>
      <c r="P63" s="5" t="s">
        <v>15</v>
      </c>
      <c r="Q63" s="5" t="s">
        <v>12</v>
      </c>
      <c r="R63" s="5"/>
      <c r="S63" s="5"/>
      <c r="T63" s="5"/>
      <c r="U63" s="39"/>
      <c r="V63" s="14"/>
      <c r="W63" s="14"/>
      <c r="X63" s="14"/>
      <c r="Y63" s="14"/>
      <c r="Z63" s="14"/>
      <c r="AA63" s="14"/>
    </row>
    <row r="64" spans="2:27" ht="90" customHeight="1" x14ac:dyDescent="0.2">
      <c r="B64" s="26" t="s">
        <v>248</v>
      </c>
      <c r="C64" s="10" t="s">
        <v>328</v>
      </c>
      <c r="D64" s="5" t="s">
        <v>12</v>
      </c>
      <c r="E64" s="10"/>
      <c r="F64" s="10" t="s">
        <v>84</v>
      </c>
      <c r="G64" s="4" t="s">
        <v>32</v>
      </c>
      <c r="H64" s="5" t="s">
        <v>15</v>
      </c>
      <c r="I64" s="5"/>
      <c r="J64" s="5"/>
      <c r="K64" s="5"/>
      <c r="L64" s="5"/>
      <c r="M64" s="8" t="s">
        <v>88</v>
      </c>
      <c r="N64" s="5" t="s">
        <v>15</v>
      </c>
      <c r="O64" s="10" t="s">
        <v>328</v>
      </c>
      <c r="P64" s="5" t="s">
        <v>15</v>
      </c>
      <c r="Q64" s="5" t="s">
        <v>12</v>
      </c>
      <c r="R64" s="5"/>
      <c r="S64" s="5"/>
      <c r="T64" s="5"/>
      <c r="U64" s="39"/>
      <c r="V64" s="14"/>
      <c r="W64" s="14"/>
      <c r="X64" s="14"/>
      <c r="Y64" s="14"/>
      <c r="Z64" s="14"/>
      <c r="AA64" s="14"/>
    </row>
    <row r="65" spans="2:27" ht="48.75" customHeight="1" x14ac:dyDescent="0.2">
      <c r="B65" s="26" t="s">
        <v>249</v>
      </c>
      <c r="C65" s="10" t="s">
        <v>328</v>
      </c>
      <c r="D65" s="5"/>
      <c r="E65" s="28"/>
      <c r="F65" s="10" t="s">
        <v>84</v>
      </c>
      <c r="G65" s="4" t="s">
        <v>32</v>
      </c>
      <c r="H65" s="5" t="s">
        <v>15</v>
      </c>
      <c r="I65" s="5"/>
      <c r="J65" s="5"/>
      <c r="K65" s="5"/>
      <c r="L65" s="5"/>
      <c r="M65" s="20" t="s">
        <v>89</v>
      </c>
      <c r="N65" s="5" t="s">
        <v>15</v>
      </c>
      <c r="O65" s="10" t="s">
        <v>328</v>
      </c>
      <c r="P65" s="5"/>
      <c r="Q65" s="5"/>
      <c r="R65" s="5"/>
      <c r="S65" s="5"/>
      <c r="T65" s="5"/>
      <c r="U65" s="39"/>
      <c r="V65" s="14"/>
      <c r="W65" s="14"/>
      <c r="X65" s="14"/>
      <c r="Y65" s="14"/>
      <c r="Z65" s="14"/>
      <c r="AA65" s="14"/>
    </row>
    <row r="66" spans="2:27" ht="27.75" customHeight="1" x14ac:dyDescent="0.2">
      <c r="B66" s="26" t="s">
        <v>250</v>
      </c>
      <c r="C66" s="10" t="s">
        <v>328</v>
      </c>
      <c r="D66" s="5"/>
      <c r="E66" s="10"/>
      <c r="F66" s="10" t="s">
        <v>84</v>
      </c>
      <c r="G66" s="4" t="s">
        <v>32</v>
      </c>
      <c r="H66" s="5"/>
      <c r="I66" s="5"/>
      <c r="J66" s="5"/>
      <c r="K66" s="5"/>
      <c r="L66" s="5" t="s">
        <v>15</v>
      </c>
      <c r="M66" s="20" t="s">
        <v>90</v>
      </c>
      <c r="N66" s="5" t="s">
        <v>15</v>
      </c>
      <c r="O66" s="10" t="s">
        <v>328</v>
      </c>
      <c r="P66" s="5"/>
      <c r="Q66" s="5"/>
      <c r="R66" s="5"/>
      <c r="S66" s="5"/>
      <c r="T66" s="5"/>
      <c r="U66" s="39"/>
      <c r="V66" s="14"/>
      <c r="W66" s="14"/>
      <c r="X66" s="14"/>
      <c r="Y66" s="14"/>
      <c r="Z66" s="14"/>
      <c r="AA66" s="14"/>
    </row>
    <row r="67" spans="2:27" ht="51" customHeight="1" x14ac:dyDescent="0.2">
      <c r="B67" s="26" t="s">
        <v>251</v>
      </c>
      <c r="C67" s="10" t="s">
        <v>328</v>
      </c>
      <c r="D67" s="5" t="s">
        <v>12</v>
      </c>
      <c r="E67" s="28"/>
      <c r="F67" s="10" t="s">
        <v>84</v>
      </c>
      <c r="G67" s="4" t="s">
        <v>32</v>
      </c>
      <c r="H67" s="5"/>
      <c r="I67" s="5" t="s">
        <v>15</v>
      </c>
      <c r="J67" s="5"/>
      <c r="K67" s="5"/>
      <c r="L67" s="5"/>
      <c r="M67" s="20" t="s">
        <v>91</v>
      </c>
      <c r="N67" s="5" t="s">
        <v>15</v>
      </c>
      <c r="O67" s="10" t="s">
        <v>328</v>
      </c>
      <c r="P67" s="5" t="s">
        <v>15</v>
      </c>
      <c r="Q67" s="5" t="s">
        <v>12</v>
      </c>
      <c r="R67" s="5"/>
      <c r="S67" s="5"/>
      <c r="T67" s="5"/>
      <c r="U67" s="39"/>
      <c r="V67" s="14"/>
      <c r="W67" s="14"/>
      <c r="X67" s="14"/>
      <c r="Y67" s="14"/>
      <c r="Z67" s="14"/>
      <c r="AA67" s="14"/>
    </row>
    <row r="68" spans="2:27" ht="68.25" customHeight="1" x14ac:dyDescent="0.2">
      <c r="B68" s="26" t="s">
        <v>252</v>
      </c>
      <c r="C68" s="10" t="s">
        <v>328</v>
      </c>
      <c r="D68" s="5" t="s">
        <v>12</v>
      </c>
      <c r="E68" s="28"/>
      <c r="F68" s="10" t="s">
        <v>84</v>
      </c>
      <c r="G68" s="4" t="s">
        <v>32</v>
      </c>
      <c r="H68" s="5"/>
      <c r="I68" s="5" t="s">
        <v>15</v>
      </c>
      <c r="J68" s="5"/>
      <c r="K68" s="5"/>
      <c r="L68" s="5"/>
      <c r="M68" s="8" t="s">
        <v>92</v>
      </c>
      <c r="N68" s="5" t="s">
        <v>15</v>
      </c>
      <c r="O68" s="10" t="s">
        <v>328</v>
      </c>
      <c r="P68" s="5" t="s">
        <v>15</v>
      </c>
      <c r="Q68" s="5" t="s">
        <v>12</v>
      </c>
      <c r="R68" s="5"/>
      <c r="S68" s="5"/>
      <c r="T68" s="5"/>
      <c r="U68" s="39"/>
      <c r="V68" s="14"/>
      <c r="W68" s="14"/>
      <c r="X68" s="14"/>
      <c r="Y68" s="14"/>
      <c r="Z68" s="14"/>
      <c r="AA68" s="14"/>
    </row>
    <row r="69" spans="2:27" ht="49.5" customHeight="1" x14ac:dyDescent="0.2">
      <c r="B69" s="26" t="s">
        <v>253</v>
      </c>
      <c r="C69" s="28" t="s">
        <v>18</v>
      </c>
      <c r="D69" s="5"/>
      <c r="E69" s="28"/>
      <c r="F69" s="10" t="s">
        <v>84</v>
      </c>
      <c r="G69" s="4" t="s">
        <v>32</v>
      </c>
      <c r="H69" s="5"/>
      <c r="I69" s="5" t="s">
        <v>15</v>
      </c>
      <c r="J69" s="5"/>
      <c r="K69" s="5"/>
      <c r="L69" s="5"/>
      <c r="M69" s="20" t="s">
        <v>93</v>
      </c>
      <c r="N69" s="5"/>
      <c r="O69" s="28" t="s">
        <v>18</v>
      </c>
      <c r="P69" s="5"/>
      <c r="Q69" s="5"/>
      <c r="R69" s="5"/>
      <c r="S69" s="5"/>
      <c r="T69" s="5"/>
      <c r="U69" s="39"/>
      <c r="V69" s="14"/>
      <c r="W69" s="14"/>
      <c r="X69" s="14"/>
      <c r="Y69" s="14"/>
      <c r="Z69" s="14"/>
      <c r="AA69" s="14"/>
    </row>
    <row r="70" spans="2:27" ht="52.5" customHeight="1" x14ac:dyDescent="0.2">
      <c r="B70" s="26" t="s">
        <v>254</v>
      </c>
      <c r="C70" s="10" t="s">
        <v>328</v>
      </c>
      <c r="D70" s="10" t="s">
        <v>328</v>
      </c>
      <c r="E70" s="28"/>
      <c r="F70" s="10" t="s">
        <v>84</v>
      </c>
      <c r="G70" s="4" t="s">
        <v>32</v>
      </c>
      <c r="H70" s="5"/>
      <c r="I70" s="5"/>
      <c r="J70" s="5"/>
      <c r="K70" s="5" t="s">
        <v>15</v>
      </c>
      <c r="L70" s="5"/>
      <c r="M70" s="51" t="s">
        <v>95</v>
      </c>
      <c r="N70" s="5"/>
      <c r="O70" s="10" t="s">
        <v>328</v>
      </c>
      <c r="P70" s="5" t="s">
        <v>15</v>
      </c>
      <c r="Q70" s="10" t="s">
        <v>328</v>
      </c>
      <c r="R70" s="5"/>
      <c r="S70" s="5"/>
      <c r="T70" s="5"/>
      <c r="U70" s="39"/>
      <c r="V70" s="14"/>
      <c r="W70" s="14"/>
      <c r="X70" s="14"/>
      <c r="Y70" s="14"/>
      <c r="Z70" s="14"/>
      <c r="AA70" s="14"/>
    </row>
    <row r="71" spans="2:27" ht="50.25" customHeight="1" x14ac:dyDescent="0.2">
      <c r="B71" s="26" t="s">
        <v>255</v>
      </c>
      <c r="C71" s="10" t="s">
        <v>328</v>
      </c>
      <c r="D71" s="5" t="s">
        <v>12</v>
      </c>
      <c r="E71" s="28"/>
      <c r="F71" s="10" t="s">
        <v>84</v>
      </c>
      <c r="G71" s="4" t="s">
        <v>32</v>
      </c>
      <c r="H71" s="5" t="s">
        <v>15</v>
      </c>
      <c r="I71" s="5"/>
      <c r="J71" s="5"/>
      <c r="K71" s="5"/>
      <c r="L71" s="5"/>
      <c r="M71" s="20" t="s">
        <v>96</v>
      </c>
      <c r="N71" s="5" t="s">
        <v>15</v>
      </c>
      <c r="O71" s="10" t="s">
        <v>328</v>
      </c>
      <c r="P71" s="5" t="s">
        <v>15</v>
      </c>
      <c r="Q71" s="5" t="s">
        <v>12</v>
      </c>
      <c r="R71" s="5"/>
      <c r="S71" s="5"/>
      <c r="T71" s="5"/>
      <c r="U71" s="39"/>
      <c r="V71" s="14"/>
      <c r="W71" s="14"/>
      <c r="X71" s="14"/>
      <c r="Y71" s="14"/>
      <c r="Z71" s="14"/>
      <c r="AA71" s="14"/>
    </row>
    <row r="72" spans="2:27" ht="33" customHeight="1" x14ac:dyDescent="0.2">
      <c r="B72" s="26" t="s">
        <v>256</v>
      </c>
      <c r="C72" s="10" t="s">
        <v>328</v>
      </c>
      <c r="D72" s="5" t="s">
        <v>12</v>
      </c>
      <c r="E72" s="28"/>
      <c r="F72" s="10" t="s">
        <v>84</v>
      </c>
      <c r="G72" s="4" t="s">
        <v>32</v>
      </c>
      <c r="H72" s="5"/>
      <c r="I72" s="5" t="s">
        <v>15</v>
      </c>
      <c r="J72" s="5"/>
      <c r="K72" s="5"/>
      <c r="L72" s="5"/>
      <c r="M72" s="20" t="s">
        <v>97</v>
      </c>
      <c r="N72" s="5" t="s">
        <v>15</v>
      </c>
      <c r="O72" s="10" t="s">
        <v>328</v>
      </c>
      <c r="P72" s="5" t="s">
        <v>15</v>
      </c>
      <c r="Q72" s="5" t="s">
        <v>12</v>
      </c>
      <c r="R72" s="5"/>
      <c r="S72" s="5"/>
      <c r="T72" s="5"/>
      <c r="U72" s="39"/>
      <c r="V72" s="14"/>
      <c r="W72" s="14"/>
      <c r="X72" s="14"/>
      <c r="Y72" s="14"/>
      <c r="Z72" s="14"/>
      <c r="AA72" s="14"/>
    </row>
    <row r="73" spans="2:27" ht="20.399999999999999" x14ac:dyDescent="0.2">
      <c r="B73" s="26" t="s">
        <v>257</v>
      </c>
      <c r="C73" s="10" t="s">
        <v>328</v>
      </c>
      <c r="D73" s="5"/>
      <c r="E73" s="28"/>
      <c r="F73" s="10" t="s">
        <v>84</v>
      </c>
      <c r="G73" s="4" t="s">
        <v>32</v>
      </c>
      <c r="H73" s="5"/>
      <c r="I73" s="5"/>
      <c r="J73" s="5"/>
      <c r="K73" s="5" t="s">
        <v>15</v>
      </c>
      <c r="L73" s="5"/>
      <c r="M73" s="20" t="s">
        <v>98</v>
      </c>
      <c r="N73" s="5" t="s">
        <v>15</v>
      </c>
      <c r="O73" s="10" t="s">
        <v>328</v>
      </c>
      <c r="P73" s="5" t="s">
        <v>15</v>
      </c>
      <c r="Q73" s="5"/>
      <c r="R73" s="5"/>
      <c r="S73" s="5"/>
      <c r="T73" s="5"/>
      <c r="U73" s="39"/>
      <c r="V73" s="14"/>
      <c r="W73" s="14"/>
      <c r="X73" s="14"/>
      <c r="Y73" s="14"/>
      <c r="Z73" s="14"/>
      <c r="AA73" s="14"/>
    </row>
    <row r="74" spans="2:27" ht="51" customHeight="1" x14ac:dyDescent="0.2">
      <c r="B74" s="26" t="s">
        <v>258</v>
      </c>
      <c r="C74" s="28"/>
      <c r="D74" s="10" t="s">
        <v>328</v>
      </c>
      <c r="E74" s="28"/>
      <c r="F74" s="10" t="s">
        <v>84</v>
      </c>
      <c r="G74" s="4" t="s">
        <v>32</v>
      </c>
      <c r="H74" s="5"/>
      <c r="I74" s="5"/>
      <c r="J74" s="5"/>
      <c r="K74" s="5" t="s">
        <v>15</v>
      </c>
      <c r="L74" s="5"/>
      <c r="M74" s="20" t="s">
        <v>100</v>
      </c>
      <c r="N74" s="5"/>
      <c r="O74" s="28"/>
      <c r="P74" s="5" t="s">
        <v>15</v>
      </c>
      <c r="Q74" s="10" t="s">
        <v>328</v>
      </c>
      <c r="R74" s="5"/>
      <c r="S74" s="5"/>
      <c r="T74" s="5"/>
      <c r="U74" s="39"/>
      <c r="V74" s="14"/>
      <c r="W74" s="14"/>
      <c r="X74" s="14"/>
      <c r="Y74" s="14"/>
      <c r="Z74" s="14"/>
      <c r="AA74" s="14"/>
    </row>
    <row r="75" spans="2:27" ht="51.75" customHeight="1" x14ac:dyDescent="0.2">
      <c r="B75" s="26" t="s">
        <v>259</v>
      </c>
      <c r="C75" s="28" t="s">
        <v>328</v>
      </c>
      <c r="D75" s="5"/>
      <c r="E75" s="28" t="s">
        <v>94</v>
      </c>
      <c r="F75" s="10" t="s">
        <v>84</v>
      </c>
      <c r="G75" s="4" t="s">
        <v>32</v>
      </c>
      <c r="H75" s="5"/>
      <c r="I75" s="5" t="s">
        <v>15</v>
      </c>
      <c r="J75" s="5"/>
      <c r="K75" s="5"/>
      <c r="L75" s="5"/>
      <c r="M75" s="20" t="s">
        <v>101</v>
      </c>
      <c r="N75" s="5" t="s">
        <v>15</v>
      </c>
      <c r="O75" s="28" t="s">
        <v>94</v>
      </c>
      <c r="P75" s="5"/>
      <c r="Q75" s="5"/>
      <c r="R75" s="5"/>
      <c r="S75" s="5"/>
      <c r="T75" s="5"/>
      <c r="U75" s="39"/>
      <c r="V75" s="14"/>
      <c r="W75" s="14"/>
      <c r="X75" s="14"/>
      <c r="Y75" s="14"/>
      <c r="Z75" s="14"/>
      <c r="AA75" s="14"/>
    </row>
    <row r="76" spans="2:27" ht="42" customHeight="1" x14ac:dyDescent="0.2">
      <c r="B76" s="26" t="s">
        <v>260</v>
      </c>
      <c r="C76" s="28" t="s">
        <v>328</v>
      </c>
      <c r="D76" s="5"/>
      <c r="E76" s="28" t="s">
        <v>94</v>
      </c>
      <c r="F76" s="10" t="s">
        <v>84</v>
      </c>
      <c r="G76" s="4" t="s">
        <v>32</v>
      </c>
      <c r="H76" s="5"/>
      <c r="I76" s="5"/>
      <c r="J76" s="5"/>
      <c r="K76" s="5" t="s">
        <v>15</v>
      </c>
      <c r="L76" s="5"/>
      <c r="M76" s="20" t="s">
        <v>102</v>
      </c>
      <c r="N76" s="5" t="s">
        <v>15</v>
      </c>
      <c r="O76" s="28" t="s">
        <v>94</v>
      </c>
      <c r="P76" s="5"/>
      <c r="Q76" s="5"/>
      <c r="R76" s="5"/>
      <c r="S76" s="5"/>
      <c r="T76" s="5"/>
      <c r="U76" s="39"/>
      <c r="V76" s="14"/>
      <c r="W76" s="14"/>
      <c r="X76" s="14"/>
      <c r="Y76" s="14"/>
      <c r="Z76" s="14"/>
      <c r="AA76" s="14"/>
    </row>
    <row r="77" spans="2:27" ht="105" customHeight="1" x14ac:dyDescent="0.2">
      <c r="B77" s="26" t="s">
        <v>261</v>
      </c>
      <c r="C77" s="10" t="s">
        <v>328</v>
      </c>
      <c r="D77" s="5" t="s">
        <v>12</v>
      </c>
      <c r="E77" s="28"/>
      <c r="F77" s="10" t="s">
        <v>84</v>
      </c>
      <c r="G77" s="4" t="s">
        <v>32</v>
      </c>
      <c r="H77" s="5"/>
      <c r="I77" s="5" t="s">
        <v>15</v>
      </c>
      <c r="J77" s="5"/>
      <c r="K77" s="5"/>
      <c r="L77" s="5"/>
      <c r="M77" s="20" t="s">
        <v>103</v>
      </c>
      <c r="N77" s="5" t="s">
        <v>15</v>
      </c>
      <c r="O77" s="10" t="s">
        <v>328</v>
      </c>
      <c r="P77" s="5" t="s">
        <v>15</v>
      </c>
      <c r="Q77" s="5" t="s">
        <v>12</v>
      </c>
      <c r="R77" s="5"/>
      <c r="S77" s="5"/>
      <c r="T77" s="5"/>
      <c r="U77" s="39"/>
      <c r="V77" s="14"/>
      <c r="W77" s="14"/>
      <c r="X77" s="14"/>
      <c r="Y77" s="14"/>
      <c r="Z77" s="14"/>
      <c r="AA77" s="14"/>
    </row>
    <row r="78" spans="2:27" ht="40.5" customHeight="1" x14ac:dyDescent="0.2">
      <c r="B78" s="26" t="s">
        <v>262</v>
      </c>
      <c r="C78" s="28"/>
      <c r="D78" s="5" t="s">
        <v>12</v>
      </c>
      <c r="E78" s="28"/>
      <c r="F78" s="10" t="s">
        <v>84</v>
      </c>
      <c r="G78" s="4" t="s">
        <v>32</v>
      </c>
      <c r="H78" s="5"/>
      <c r="I78" s="5" t="s">
        <v>15</v>
      </c>
      <c r="J78" s="5"/>
      <c r="K78" s="5"/>
      <c r="L78" s="5"/>
      <c r="M78" s="20" t="s">
        <v>104</v>
      </c>
      <c r="N78" s="5"/>
      <c r="O78" s="28"/>
      <c r="P78" s="5" t="s">
        <v>15</v>
      </c>
      <c r="Q78" s="5" t="s">
        <v>12</v>
      </c>
      <c r="R78" s="5"/>
      <c r="S78" s="5"/>
      <c r="T78" s="5"/>
      <c r="U78" s="39"/>
      <c r="V78" s="14"/>
      <c r="W78" s="14"/>
      <c r="X78" s="14"/>
      <c r="Y78" s="14"/>
      <c r="Z78" s="14"/>
      <c r="AA78" s="14"/>
    </row>
    <row r="79" spans="2:27" ht="53.25" customHeight="1" x14ac:dyDescent="0.2">
      <c r="B79" s="26" t="s">
        <v>263</v>
      </c>
      <c r="C79" s="28"/>
      <c r="D79" s="10" t="s">
        <v>328</v>
      </c>
      <c r="E79" s="28"/>
      <c r="F79" s="10" t="s">
        <v>84</v>
      </c>
      <c r="G79" s="4" t="s">
        <v>34</v>
      </c>
      <c r="H79" s="5" t="s">
        <v>15</v>
      </c>
      <c r="I79" s="5"/>
      <c r="J79" s="5"/>
      <c r="K79" s="5"/>
      <c r="L79" s="5"/>
      <c r="M79" s="20" t="s">
        <v>105</v>
      </c>
      <c r="N79" s="5"/>
      <c r="O79" s="28"/>
      <c r="P79" s="5"/>
      <c r="Q79" s="10" t="s">
        <v>328</v>
      </c>
      <c r="R79" s="5"/>
      <c r="S79" s="5"/>
      <c r="T79" s="5"/>
      <c r="U79" s="39"/>
      <c r="V79" s="14"/>
      <c r="W79" s="14"/>
      <c r="X79" s="14"/>
      <c r="Y79" s="14"/>
      <c r="Z79" s="14"/>
      <c r="AA79" s="14"/>
    </row>
    <row r="80" spans="2:27" ht="88.5" customHeight="1" x14ac:dyDescent="0.2">
      <c r="B80" s="26" t="s">
        <v>264</v>
      </c>
      <c r="C80" s="10" t="s">
        <v>328</v>
      </c>
      <c r="D80" s="5" t="s">
        <v>12</v>
      </c>
      <c r="E80" s="28"/>
      <c r="F80" s="10" t="s">
        <v>84</v>
      </c>
      <c r="G80" s="4" t="s">
        <v>38</v>
      </c>
      <c r="H80" s="18"/>
      <c r="I80" s="18" t="s">
        <v>15</v>
      </c>
      <c r="J80" s="18"/>
      <c r="K80" s="18"/>
      <c r="L80" s="18"/>
      <c r="M80" s="9" t="s">
        <v>106</v>
      </c>
      <c r="N80" s="5" t="s">
        <v>15</v>
      </c>
      <c r="O80" s="10" t="s">
        <v>328</v>
      </c>
      <c r="P80" s="5" t="s">
        <v>15</v>
      </c>
      <c r="Q80" s="5" t="s">
        <v>12</v>
      </c>
      <c r="R80" s="5"/>
      <c r="S80" s="5"/>
      <c r="T80" s="5"/>
      <c r="U80" s="39"/>
      <c r="V80" s="14"/>
      <c r="W80" s="14"/>
      <c r="X80" s="14"/>
      <c r="Y80" s="14"/>
      <c r="Z80" s="14"/>
      <c r="AA80" s="14"/>
    </row>
    <row r="81" spans="2:27" ht="30.75" customHeight="1" x14ac:dyDescent="0.2">
      <c r="B81" s="26" t="s">
        <v>265</v>
      </c>
      <c r="C81" s="28"/>
      <c r="D81" s="5" t="s">
        <v>12</v>
      </c>
      <c r="E81" s="28"/>
      <c r="F81" s="10" t="s">
        <v>84</v>
      </c>
      <c r="G81" s="4" t="s">
        <v>38</v>
      </c>
      <c r="H81" s="18"/>
      <c r="I81" s="18"/>
      <c r="J81" s="18"/>
      <c r="K81" s="18"/>
      <c r="L81" s="18" t="s">
        <v>15</v>
      </c>
      <c r="M81" s="9" t="s">
        <v>107</v>
      </c>
      <c r="N81" s="5"/>
      <c r="O81" s="28"/>
      <c r="P81" s="5" t="s">
        <v>15</v>
      </c>
      <c r="Q81" s="5" t="s">
        <v>12</v>
      </c>
      <c r="R81" s="5"/>
      <c r="S81" s="5"/>
      <c r="T81" s="5"/>
      <c r="U81" s="39"/>
      <c r="V81" s="14"/>
      <c r="W81" s="14"/>
      <c r="X81" s="14"/>
      <c r="Y81" s="14"/>
      <c r="Z81" s="14"/>
      <c r="AA81" s="14"/>
    </row>
    <row r="82" spans="2:27" ht="28.5" customHeight="1" x14ac:dyDescent="0.2">
      <c r="B82" s="26" t="s">
        <v>266</v>
      </c>
      <c r="C82" s="10" t="s">
        <v>328</v>
      </c>
      <c r="D82" s="5"/>
      <c r="E82" s="28" t="s">
        <v>99</v>
      </c>
      <c r="F82" s="10" t="s">
        <v>84</v>
      </c>
      <c r="G82" s="4" t="s">
        <v>38</v>
      </c>
      <c r="H82" s="18"/>
      <c r="I82" s="18" t="s">
        <v>15</v>
      </c>
      <c r="J82" s="18"/>
      <c r="K82" s="18"/>
      <c r="L82" s="18"/>
      <c r="M82" s="20" t="s">
        <v>108</v>
      </c>
      <c r="N82" s="5" t="s">
        <v>15</v>
      </c>
      <c r="O82" s="10" t="s">
        <v>328</v>
      </c>
      <c r="P82" s="5"/>
      <c r="Q82" s="5"/>
      <c r="R82" s="5"/>
      <c r="S82" s="5"/>
      <c r="T82" s="5"/>
      <c r="U82" s="39"/>
      <c r="V82" s="14"/>
      <c r="W82" s="14"/>
      <c r="X82" s="14"/>
      <c r="Y82" s="14"/>
      <c r="Z82" s="14"/>
      <c r="AA82" s="14"/>
    </row>
    <row r="83" spans="2:27" ht="40.5" customHeight="1" x14ac:dyDescent="0.2">
      <c r="B83" s="26" t="s">
        <v>267</v>
      </c>
      <c r="C83" s="10" t="s">
        <v>328</v>
      </c>
      <c r="D83" s="5"/>
      <c r="E83" s="28" t="s">
        <v>99</v>
      </c>
      <c r="F83" s="10" t="s">
        <v>84</v>
      </c>
      <c r="G83" s="4" t="s">
        <v>38</v>
      </c>
      <c r="H83" s="5"/>
      <c r="I83" s="5" t="s">
        <v>15</v>
      </c>
      <c r="J83" s="5"/>
      <c r="K83" s="5"/>
      <c r="L83" s="5"/>
      <c r="M83" s="20" t="s">
        <v>109</v>
      </c>
      <c r="N83" s="5" t="s">
        <v>15</v>
      </c>
      <c r="O83" s="10" t="s">
        <v>328</v>
      </c>
      <c r="P83" s="5"/>
      <c r="Q83" s="5"/>
      <c r="R83" s="5"/>
      <c r="S83" s="5"/>
      <c r="T83" s="5"/>
      <c r="U83" s="39"/>
      <c r="V83" s="14"/>
      <c r="W83" s="14"/>
      <c r="X83" s="14"/>
      <c r="Y83" s="14"/>
      <c r="Z83" s="14"/>
      <c r="AA83" s="14"/>
    </row>
    <row r="84" spans="2:27" ht="44.25" customHeight="1" x14ac:dyDescent="0.2">
      <c r="B84" s="26" t="s">
        <v>268</v>
      </c>
      <c r="C84" s="28"/>
      <c r="D84" s="5" t="s">
        <v>12</v>
      </c>
      <c r="E84" s="28"/>
      <c r="F84" s="10" t="s">
        <v>84</v>
      </c>
      <c r="G84" s="4" t="s">
        <v>38</v>
      </c>
      <c r="H84" s="5"/>
      <c r="I84" s="5"/>
      <c r="J84" s="5" t="s">
        <v>15</v>
      </c>
      <c r="K84" s="5"/>
      <c r="L84" s="5"/>
      <c r="M84" s="9" t="s">
        <v>110</v>
      </c>
      <c r="N84" s="5"/>
      <c r="O84" s="28"/>
      <c r="P84" s="5" t="s">
        <v>15</v>
      </c>
      <c r="Q84" s="5" t="s">
        <v>12</v>
      </c>
      <c r="R84" s="5"/>
      <c r="S84" s="5"/>
      <c r="T84" s="5"/>
      <c r="U84" s="39"/>
      <c r="V84" s="14"/>
      <c r="W84" s="14"/>
      <c r="X84" s="14"/>
      <c r="Y84" s="14"/>
      <c r="Z84" s="14"/>
      <c r="AA84" s="14"/>
    </row>
    <row r="85" spans="2:27" ht="44.25" customHeight="1" x14ac:dyDescent="0.2">
      <c r="B85" s="26" t="s">
        <v>269</v>
      </c>
      <c r="C85" s="28"/>
      <c r="D85" s="5" t="s">
        <v>12</v>
      </c>
      <c r="E85" s="28"/>
      <c r="F85" s="10" t="s">
        <v>84</v>
      </c>
      <c r="G85" s="4" t="s">
        <v>38</v>
      </c>
      <c r="H85" s="5"/>
      <c r="I85" s="5"/>
      <c r="J85" s="5"/>
      <c r="K85" s="5"/>
      <c r="L85" s="5" t="s">
        <v>15</v>
      </c>
      <c r="M85" s="9" t="s">
        <v>111</v>
      </c>
      <c r="N85" s="5"/>
      <c r="O85" s="28"/>
      <c r="P85" s="5" t="s">
        <v>15</v>
      </c>
      <c r="Q85" s="5" t="s">
        <v>12</v>
      </c>
      <c r="R85" s="5"/>
      <c r="S85" s="5"/>
      <c r="T85" s="5"/>
      <c r="U85" s="39"/>
      <c r="V85" s="14"/>
      <c r="W85" s="14"/>
      <c r="X85" s="14"/>
      <c r="Y85" s="14"/>
      <c r="Z85" s="14"/>
      <c r="AA85" s="14"/>
    </row>
    <row r="86" spans="2:27" ht="30.75" customHeight="1" x14ac:dyDescent="0.2">
      <c r="B86" s="26" t="s">
        <v>270</v>
      </c>
      <c r="C86" s="10"/>
      <c r="D86" s="5" t="s">
        <v>12</v>
      </c>
      <c r="E86" s="10"/>
      <c r="F86" s="10" t="s">
        <v>112</v>
      </c>
      <c r="G86" s="4" t="s">
        <v>14</v>
      </c>
      <c r="H86" s="5" t="s">
        <v>15</v>
      </c>
      <c r="I86" s="5"/>
      <c r="J86" s="5"/>
      <c r="K86" s="5"/>
      <c r="L86" s="5"/>
      <c r="M86" s="20" t="s">
        <v>113</v>
      </c>
      <c r="N86" s="5"/>
      <c r="O86" s="10"/>
      <c r="P86" s="5" t="s">
        <v>15</v>
      </c>
      <c r="Q86" s="5" t="s">
        <v>12</v>
      </c>
      <c r="R86" s="5"/>
      <c r="S86" s="5"/>
      <c r="T86" s="5"/>
      <c r="U86" s="39"/>
      <c r="V86" s="14"/>
      <c r="W86" s="14"/>
      <c r="X86" s="14"/>
      <c r="Y86" s="14"/>
      <c r="Z86" s="14"/>
      <c r="AA86" s="14"/>
    </row>
    <row r="87" spans="2:27" ht="43.5" customHeight="1" x14ac:dyDescent="0.2">
      <c r="B87" s="26" t="s">
        <v>271</v>
      </c>
      <c r="C87" s="28"/>
      <c r="D87" s="5" t="s">
        <v>12</v>
      </c>
      <c r="E87" s="28"/>
      <c r="F87" s="10" t="s">
        <v>112</v>
      </c>
      <c r="G87" s="4" t="s">
        <v>14</v>
      </c>
      <c r="H87" s="5"/>
      <c r="I87" s="5"/>
      <c r="J87" s="5"/>
      <c r="K87" s="5"/>
      <c r="L87" s="5" t="s">
        <v>15</v>
      </c>
      <c r="M87" s="20" t="s">
        <v>114</v>
      </c>
      <c r="N87" s="5"/>
      <c r="O87" s="28"/>
      <c r="P87" s="5" t="s">
        <v>15</v>
      </c>
      <c r="Q87" s="5" t="s">
        <v>12</v>
      </c>
      <c r="R87" s="5"/>
      <c r="S87" s="5"/>
      <c r="T87" s="5"/>
      <c r="U87" s="39" t="s">
        <v>115</v>
      </c>
      <c r="V87" s="14"/>
      <c r="W87" s="14"/>
      <c r="X87" s="14"/>
      <c r="Y87" s="14"/>
      <c r="Z87" s="14"/>
      <c r="AA87" s="14"/>
    </row>
    <row r="88" spans="2:27" ht="42" customHeight="1" x14ac:dyDescent="0.2">
      <c r="B88" s="26" t="s">
        <v>272</v>
      </c>
      <c r="C88" s="28" t="s">
        <v>328</v>
      </c>
      <c r="D88" s="5"/>
      <c r="E88" s="28" t="s">
        <v>99</v>
      </c>
      <c r="F88" s="10" t="s">
        <v>112</v>
      </c>
      <c r="G88" s="4" t="s">
        <v>116</v>
      </c>
      <c r="H88" s="5" t="s">
        <v>15</v>
      </c>
      <c r="I88" s="5"/>
      <c r="J88" s="5"/>
      <c r="K88" s="5"/>
      <c r="L88" s="5"/>
      <c r="M88" s="9" t="s">
        <v>117</v>
      </c>
      <c r="N88" s="5" t="s">
        <v>15</v>
      </c>
      <c r="O88" s="28" t="s">
        <v>99</v>
      </c>
      <c r="P88" s="5"/>
      <c r="Q88" s="5"/>
      <c r="R88" s="5"/>
      <c r="S88" s="5"/>
      <c r="T88" s="5"/>
      <c r="U88" s="39"/>
      <c r="V88" s="14"/>
      <c r="W88" s="14"/>
      <c r="X88" s="14"/>
      <c r="Y88" s="14"/>
      <c r="Z88" s="14"/>
      <c r="AA88" s="14"/>
    </row>
    <row r="89" spans="2:27" ht="45" customHeight="1" x14ac:dyDescent="0.2">
      <c r="B89" s="26" t="s">
        <v>273</v>
      </c>
      <c r="C89" s="28" t="s">
        <v>118</v>
      </c>
      <c r="D89" s="5"/>
      <c r="E89" s="28" t="s">
        <v>118</v>
      </c>
      <c r="F89" s="10" t="s">
        <v>112</v>
      </c>
      <c r="G89" s="4" t="s">
        <v>116</v>
      </c>
      <c r="H89" s="5" t="s">
        <v>15</v>
      </c>
      <c r="I89" s="5"/>
      <c r="J89" s="5"/>
      <c r="K89" s="5"/>
      <c r="L89" s="5"/>
      <c r="M89" s="20" t="s">
        <v>119</v>
      </c>
      <c r="N89" s="5" t="s">
        <v>15</v>
      </c>
      <c r="O89" s="28" t="s">
        <v>118</v>
      </c>
      <c r="P89" s="5"/>
      <c r="Q89" s="5"/>
      <c r="R89" s="5"/>
      <c r="S89" s="5"/>
      <c r="T89" s="5"/>
      <c r="U89" s="39"/>
      <c r="V89" s="14"/>
      <c r="W89" s="14"/>
      <c r="X89" s="14"/>
      <c r="Y89" s="14"/>
      <c r="Z89" s="14"/>
      <c r="AA89" s="14"/>
    </row>
    <row r="90" spans="2:27" ht="44.25" customHeight="1" x14ac:dyDescent="0.2">
      <c r="B90" s="26" t="s">
        <v>274</v>
      </c>
      <c r="C90" s="10"/>
      <c r="D90" s="5" t="s">
        <v>12</v>
      </c>
      <c r="E90" s="10" t="s">
        <v>12</v>
      </c>
      <c r="F90" s="10" t="s">
        <v>112</v>
      </c>
      <c r="G90" s="4" t="s">
        <v>36</v>
      </c>
      <c r="H90" s="5" t="s">
        <v>15</v>
      </c>
      <c r="I90" s="5"/>
      <c r="J90" s="5"/>
      <c r="K90" s="5"/>
      <c r="L90" s="5"/>
      <c r="M90" s="20" t="s">
        <v>120</v>
      </c>
      <c r="N90" s="5"/>
      <c r="O90" s="10"/>
      <c r="P90" s="5" t="s">
        <v>15</v>
      </c>
      <c r="Q90" s="5" t="s">
        <v>12</v>
      </c>
      <c r="R90" s="5"/>
      <c r="S90" s="5"/>
      <c r="T90" s="5"/>
      <c r="U90" s="39"/>
      <c r="V90" s="14"/>
      <c r="W90" s="14"/>
      <c r="X90" s="14"/>
      <c r="Y90" s="14"/>
      <c r="Z90" s="14"/>
      <c r="AA90" s="14"/>
    </row>
    <row r="91" spans="2:27" ht="112.2" x14ac:dyDescent="0.2">
      <c r="B91" s="26" t="s">
        <v>275</v>
      </c>
      <c r="C91" s="10" t="s">
        <v>328</v>
      </c>
      <c r="D91" s="10" t="s">
        <v>328</v>
      </c>
      <c r="E91" s="10" t="s">
        <v>330</v>
      </c>
      <c r="F91" s="10" t="s">
        <v>112</v>
      </c>
      <c r="G91" s="4" t="s">
        <v>36</v>
      </c>
      <c r="H91" s="5" t="s">
        <v>15</v>
      </c>
      <c r="I91" s="5"/>
      <c r="J91" s="5"/>
      <c r="K91" s="5"/>
      <c r="L91" s="5"/>
      <c r="M91" s="49" t="s">
        <v>121</v>
      </c>
      <c r="N91" s="5" t="s">
        <v>15</v>
      </c>
      <c r="O91" s="10" t="s">
        <v>328</v>
      </c>
      <c r="P91" s="5"/>
      <c r="Q91" s="10" t="s">
        <v>328</v>
      </c>
      <c r="R91" s="5"/>
      <c r="S91" s="5"/>
      <c r="T91" s="5"/>
      <c r="U91" s="39"/>
      <c r="V91" s="14"/>
      <c r="W91" s="14"/>
      <c r="X91" s="14"/>
      <c r="Y91" s="14"/>
      <c r="Z91" s="14"/>
      <c r="AA91" s="14"/>
    </row>
    <row r="92" spans="2:27" ht="27.75" customHeight="1" x14ac:dyDescent="0.2">
      <c r="B92" s="26" t="s">
        <v>276</v>
      </c>
      <c r="C92" s="10" t="s">
        <v>328</v>
      </c>
      <c r="D92" s="10" t="s">
        <v>328</v>
      </c>
      <c r="E92" s="10" t="s">
        <v>330</v>
      </c>
      <c r="F92" s="10" t="s">
        <v>112</v>
      </c>
      <c r="G92" s="4" t="s">
        <v>36</v>
      </c>
      <c r="H92" s="5" t="s">
        <v>15</v>
      </c>
      <c r="I92" s="5"/>
      <c r="J92" s="5"/>
      <c r="K92" s="5"/>
      <c r="L92" s="5"/>
      <c r="M92" s="21" t="s">
        <v>122</v>
      </c>
      <c r="N92" s="5" t="s">
        <v>15</v>
      </c>
      <c r="O92" s="10" t="s">
        <v>328</v>
      </c>
      <c r="P92" s="5"/>
      <c r="Q92" s="10" t="s">
        <v>328</v>
      </c>
      <c r="R92" s="5"/>
      <c r="S92" s="5"/>
      <c r="T92" s="5"/>
      <c r="U92" s="39"/>
      <c r="V92" s="14"/>
      <c r="W92" s="14"/>
      <c r="X92" s="14"/>
      <c r="Y92" s="14"/>
      <c r="Z92" s="14"/>
      <c r="AA92" s="14"/>
    </row>
    <row r="93" spans="2:27" ht="56.25" customHeight="1" x14ac:dyDescent="0.2">
      <c r="B93" s="26" t="s">
        <v>277</v>
      </c>
      <c r="C93" s="10"/>
      <c r="D93" s="5" t="s">
        <v>12</v>
      </c>
      <c r="E93" s="10"/>
      <c r="F93" s="10" t="s">
        <v>112</v>
      </c>
      <c r="G93" s="4" t="s">
        <v>36</v>
      </c>
      <c r="H93" s="5" t="s">
        <v>15</v>
      </c>
      <c r="I93" s="5"/>
      <c r="J93" s="5"/>
      <c r="K93" s="5"/>
      <c r="L93" s="5"/>
      <c r="M93" s="21" t="s">
        <v>123</v>
      </c>
      <c r="N93" s="5"/>
      <c r="O93" s="10"/>
      <c r="P93" s="5" t="s">
        <v>15</v>
      </c>
      <c r="Q93" s="5" t="s">
        <v>12</v>
      </c>
      <c r="R93" s="5"/>
      <c r="S93" s="5"/>
      <c r="T93" s="5"/>
      <c r="U93" s="39"/>
      <c r="V93" s="14"/>
      <c r="W93" s="14"/>
      <c r="X93" s="14"/>
      <c r="Y93" s="14"/>
      <c r="Z93" s="14"/>
      <c r="AA93" s="14"/>
    </row>
    <row r="94" spans="2:27" ht="57.75" customHeight="1" x14ac:dyDescent="0.2">
      <c r="B94" s="26" t="s">
        <v>278</v>
      </c>
      <c r="C94" s="10" t="s">
        <v>328</v>
      </c>
      <c r="D94" s="5" t="s">
        <v>12</v>
      </c>
      <c r="E94" s="10"/>
      <c r="F94" s="10" t="s">
        <v>112</v>
      </c>
      <c r="G94" s="4" t="s">
        <v>36</v>
      </c>
      <c r="H94" s="5" t="s">
        <v>15</v>
      </c>
      <c r="I94" s="5"/>
      <c r="J94" s="5"/>
      <c r="K94" s="5"/>
      <c r="L94" s="5"/>
      <c r="M94" s="21" t="s">
        <v>124</v>
      </c>
      <c r="N94" s="5" t="s">
        <v>15</v>
      </c>
      <c r="O94" s="10" t="s">
        <v>328</v>
      </c>
      <c r="P94" s="5" t="s">
        <v>15</v>
      </c>
      <c r="Q94" s="5" t="s">
        <v>12</v>
      </c>
      <c r="R94" s="5"/>
      <c r="S94" s="5"/>
      <c r="T94" s="5"/>
      <c r="U94" s="39"/>
      <c r="V94" s="14"/>
      <c r="W94" s="14"/>
      <c r="X94" s="14"/>
      <c r="Y94" s="14"/>
      <c r="Z94" s="14"/>
      <c r="AA94" s="14"/>
    </row>
    <row r="95" spans="2:27" ht="52.5" customHeight="1" x14ac:dyDescent="0.2">
      <c r="B95" s="26" t="s">
        <v>279</v>
      </c>
      <c r="C95" s="10" t="s">
        <v>328</v>
      </c>
      <c r="D95" s="5" t="s">
        <v>12</v>
      </c>
      <c r="E95" s="10"/>
      <c r="F95" s="10" t="s">
        <v>112</v>
      </c>
      <c r="G95" s="4" t="s">
        <v>36</v>
      </c>
      <c r="H95" s="5" t="s">
        <v>15</v>
      </c>
      <c r="I95" s="5"/>
      <c r="J95" s="5"/>
      <c r="K95" s="5"/>
      <c r="L95" s="5"/>
      <c r="M95" s="8" t="s">
        <v>125</v>
      </c>
      <c r="N95" s="5" t="s">
        <v>15</v>
      </c>
      <c r="O95" s="10" t="s">
        <v>328</v>
      </c>
      <c r="P95" s="5" t="s">
        <v>15</v>
      </c>
      <c r="Q95" s="5" t="s">
        <v>12</v>
      </c>
      <c r="R95" s="5"/>
      <c r="S95" s="5"/>
      <c r="T95" s="5"/>
      <c r="U95" s="39"/>
      <c r="V95" s="14"/>
      <c r="W95" s="14"/>
      <c r="X95" s="14"/>
      <c r="Y95" s="14"/>
      <c r="Z95" s="14"/>
      <c r="AA95" s="14"/>
    </row>
    <row r="96" spans="2:27" ht="41.25" customHeight="1" x14ac:dyDescent="0.2">
      <c r="B96" s="26" t="s">
        <v>280</v>
      </c>
      <c r="C96" s="10" t="s">
        <v>328</v>
      </c>
      <c r="D96" s="5" t="s">
        <v>12</v>
      </c>
      <c r="E96" s="10"/>
      <c r="F96" s="10" t="s">
        <v>112</v>
      </c>
      <c r="G96" s="4" t="s">
        <v>36</v>
      </c>
      <c r="H96" s="5" t="s">
        <v>15</v>
      </c>
      <c r="I96" s="5"/>
      <c r="J96" s="5"/>
      <c r="K96" s="5"/>
      <c r="L96" s="5"/>
      <c r="M96" s="8" t="s">
        <v>126</v>
      </c>
      <c r="N96" s="5" t="s">
        <v>15</v>
      </c>
      <c r="O96" s="10" t="s">
        <v>328</v>
      </c>
      <c r="P96" s="5" t="s">
        <v>15</v>
      </c>
      <c r="Q96" s="5" t="s">
        <v>12</v>
      </c>
      <c r="R96" s="5"/>
      <c r="S96" s="5"/>
      <c r="T96" s="5"/>
      <c r="U96" s="39"/>
      <c r="V96" s="14"/>
      <c r="W96" s="14"/>
      <c r="X96" s="14"/>
      <c r="Y96" s="14"/>
      <c r="Z96" s="14"/>
      <c r="AA96" s="14"/>
    </row>
    <row r="97" spans="2:27" ht="33" customHeight="1" x14ac:dyDescent="0.2">
      <c r="B97" s="26" t="s">
        <v>281</v>
      </c>
      <c r="C97" s="10" t="s">
        <v>328</v>
      </c>
      <c r="D97" s="5" t="s">
        <v>12</v>
      </c>
      <c r="E97" s="28"/>
      <c r="F97" s="10" t="s">
        <v>112</v>
      </c>
      <c r="G97" s="4" t="s">
        <v>36</v>
      </c>
      <c r="H97" s="5" t="s">
        <v>15</v>
      </c>
      <c r="I97" s="5"/>
      <c r="J97" s="5"/>
      <c r="K97" s="5"/>
      <c r="L97" s="5"/>
      <c r="M97" s="19" t="s">
        <v>127</v>
      </c>
      <c r="N97" s="5" t="s">
        <v>15</v>
      </c>
      <c r="O97" s="10" t="s">
        <v>328</v>
      </c>
      <c r="P97" s="5" t="s">
        <v>15</v>
      </c>
      <c r="Q97" s="5" t="s">
        <v>12</v>
      </c>
      <c r="R97" s="5"/>
      <c r="S97" s="5"/>
      <c r="T97" s="5"/>
      <c r="U97" s="39"/>
      <c r="V97" s="14"/>
      <c r="W97" s="14"/>
      <c r="X97" s="14"/>
      <c r="Y97" s="14"/>
      <c r="Z97" s="14"/>
      <c r="AA97" s="14"/>
    </row>
    <row r="98" spans="2:27" ht="73.5" customHeight="1" x14ac:dyDescent="0.2">
      <c r="B98" s="26" t="s">
        <v>282</v>
      </c>
      <c r="C98" s="10"/>
      <c r="D98" s="5" t="s">
        <v>12</v>
      </c>
      <c r="E98" s="10"/>
      <c r="F98" s="10" t="s">
        <v>112</v>
      </c>
      <c r="G98" s="4" t="s">
        <v>36</v>
      </c>
      <c r="H98" s="10"/>
      <c r="I98" s="10"/>
      <c r="J98" s="10"/>
      <c r="K98" s="10"/>
      <c r="L98" s="5" t="s">
        <v>15</v>
      </c>
      <c r="M98" s="20" t="s">
        <v>128</v>
      </c>
      <c r="N98" s="5"/>
      <c r="O98" s="10"/>
      <c r="P98" s="5" t="s">
        <v>15</v>
      </c>
      <c r="Q98" s="5" t="s">
        <v>12</v>
      </c>
      <c r="R98" s="5"/>
      <c r="S98" s="5"/>
      <c r="T98" s="5"/>
      <c r="U98" s="39"/>
      <c r="V98" s="14"/>
      <c r="W98" s="14"/>
      <c r="X98" s="14"/>
      <c r="Y98" s="14"/>
      <c r="Z98" s="14"/>
      <c r="AA98" s="14"/>
    </row>
    <row r="99" spans="2:27" ht="31.5" customHeight="1" x14ac:dyDescent="0.2">
      <c r="B99" s="26" t="s">
        <v>283</v>
      </c>
      <c r="C99" s="28"/>
      <c r="D99" s="5" t="s">
        <v>12</v>
      </c>
      <c r="E99" s="28"/>
      <c r="F99" s="10" t="s">
        <v>112</v>
      </c>
      <c r="G99" s="4" t="s">
        <v>36</v>
      </c>
      <c r="H99" s="5"/>
      <c r="I99" s="5"/>
      <c r="J99" s="5"/>
      <c r="K99" s="5" t="s">
        <v>15</v>
      </c>
      <c r="L99" s="5"/>
      <c r="M99" s="19" t="s">
        <v>129</v>
      </c>
      <c r="N99" s="5"/>
      <c r="O99" s="28"/>
      <c r="P99" s="5" t="s">
        <v>15</v>
      </c>
      <c r="Q99" s="5" t="s">
        <v>12</v>
      </c>
      <c r="R99" s="5"/>
      <c r="S99" s="5"/>
      <c r="T99" s="5"/>
      <c r="U99" s="39"/>
      <c r="V99" s="14"/>
      <c r="W99" s="14"/>
      <c r="X99" s="14"/>
      <c r="Y99" s="14"/>
      <c r="Z99" s="14"/>
      <c r="AA99" s="14"/>
    </row>
    <row r="100" spans="2:27" ht="53.25" customHeight="1" x14ac:dyDescent="0.2">
      <c r="B100" s="26" t="s">
        <v>284</v>
      </c>
      <c r="C100" s="10" t="s">
        <v>328</v>
      </c>
      <c r="D100" s="5" t="s">
        <v>12</v>
      </c>
      <c r="E100" s="28"/>
      <c r="F100" s="10" t="s">
        <v>112</v>
      </c>
      <c r="G100" s="4" t="s">
        <v>36</v>
      </c>
      <c r="H100" s="5"/>
      <c r="I100" s="5"/>
      <c r="J100" s="5"/>
      <c r="K100" s="5" t="s">
        <v>15</v>
      </c>
      <c r="L100" s="5"/>
      <c r="M100" s="19" t="s">
        <v>130</v>
      </c>
      <c r="N100" s="5" t="s">
        <v>15</v>
      </c>
      <c r="O100" s="10" t="s">
        <v>328</v>
      </c>
      <c r="P100" s="5" t="s">
        <v>15</v>
      </c>
      <c r="Q100" s="5" t="s">
        <v>12</v>
      </c>
      <c r="R100" s="5"/>
      <c r="S100" s="5"/>
      <c r="T100" s="5"/>
      <c r="U100" s="39"/>
      <c r="V100" s="14"/>
      <c r="W100" s="14"/>
      <c r="X100" s="14"/>
      <c r="Y100" s="14"/>
      <c r="Z100" s="14"/>
      <c r="AA100" s="14"/>
    </row>
    <row r="101" spans="2:27" ht="55.5" customHeight="1" x14ac:dyDescent="0.2">
      <c r="B101" s="26" t="s">
        <v>285</v>
      </c>
      <c r="C101" s="10"/>
      <c r="D101" s="5" t="s">
        <v>12</v>
      </c>
      <c r="E101" s="10"/>
      <c r="F101" s="10" t="s">
        <v>112</v>
      </c>
      <c r="G101" s="4" t="s">
        <v>36</v>
      </c>
      <c r="H101" s="5"/>
      <c r="I101" s="5"/>
      <c r="J101" s="5"/>
      <c r="K101" s="5"/>
      <c r="L101" s="5" t="s">
        <v>15</v>
      </c>
      <c r="M101" s="43" t="s">
        <v>131</v>
      </c>
      <c r="N101" s="5"/>
      <c r="O101" s="10"/>
      <c r="P101" s="5" t="s">
        <v>15</v>
      </c>
      <c r="Q101" s="5" t="s">
        <v>12</v>
      </c>
      <c r="R101" s="5"/>
      <c r="S101" s="5"/>
      <c r="T101" s="5"/>
      <c r="U101" s="41"/>
      <c r="V101" s="14"/>
      <c r="W101" s="14"/>
      <c r="X101" s="14"/>
      <c r="Y101" s="14"/>
      <c r="Z101" s="14"/>
      <c r="AA101" s="14"/>
    </row>
    <row r="102" spans="2:27" ht="80.25" customHeight="1" x14ac:dyDescent="0.2">
      <c r="B102" s="26" t="s">
        <v>286</v>
      </c>
      <c r="C102" s="10"/>
      <c r="D102" s="5" t="s">
        <v>12</v>
      </c>
      <c r="E102" s="10"/>
      <c r="F102" s="10" t="s">
        <v>112</v>
      </c>
      <c r="G102" s="4" t="s">
        <v>36</v>
      </c>
      <c r="H102" s="10" t="s">
        <v>15</v>
      </c>
      <c r="I102" s="10"/>
      <c r="J102" s="10"/>
      <c r="K102" s="10"/>
      <c r="L102" s="5"/>
      <c r="M102" s="9" t="s">
        <v>132</v>
      </c>
      <c r="N102" s="5"/>
      <c r="O102" s="10"/>
      <c r="P102" s="5" t="s">
        <v>15</v>
      </c>
      <c r="Q102" s="5" t="s">
        <v>12</v>
      </c>
      <c r="R102" s="5"/>
      <c r="S102" s="5"/>
      <c r="T102" s="5"/>
      <c r="U102" s="39"/>
      <c r="V102" s="14"/>
      <c r="W102" s="14"/>
      <c r="X102" s="14"/>
      <c r="Y102" s="14"/>
      <c r="Z102" s="14"/>
      <c r="AA102" s="14"/>
    </row>
    <row r="103" spans="2:27" ht="54" customHeight="1" x14ac:dyDescent="0.2">
      <c r="B103" s="26" t="s">
        <v>287</v>
      </c>
      <c r="C103" s="10"/>
      <c r="D103" s="5" t="s">
        <v>12</v>
      </c>
      <c r="E103" s="10"/>
      <c r="F103" s="10" t="s">
        <v>112</v>
      </c>
      <c r="G103" s="4" t="s">
        <v>36</v>
      </c>
      <c r="H103" s="10"/>
      <c r="I103" s="10" t="s">
        <v>15</v>
      </c>
      <c r="J103" s="10"/>
      <c r="K103" s="10"/>
      <c r="L103" s="5"/>
      <c r="M103" s="9" t="s">
        <v>133</v>
      </c>
      <c r="N103" s="5"/>
      <c r="O103" s="10"/>
      <c r="P103" s="5" t="s">
        <v>15</v>
      </c>
      <c r="Q103" s="5" t="s">
        <v>12</v>
      </c>
      <c r="R103" s="5"/>
      <c r="S103" s="5"/>
      <c r="T103" s="5"/>
      <c r="U103" s="39"/>
      <c r="V103" s="14"/>
      <c r="W103" s="14"/>
      <c r="X103" s="14"/>
      <c r="Y103" s="14"/>
      <c r="Z103" s="14"/>
      <c r="AA103" s="14"/>
    </row>
    <row r="104" spans="2:27" ht="42.75" customHeight="1" x14ac:dyDescent="0.2">
      <c r="B104" s="26" t="s">
        <v>288</v>
      </c>
      <c r="C104" s="10"/>
      <c r="D104" s="5" t="s">
        <v>12</v>
      </c>
      <c r="E104" s="10"/>
      <c r="F104" s="10" t="s">
        <v>112</v>
      </c>
      <c r="G104" s="4" t="s">
        <v>36</v>
      </c>
      <c r="H104" s="10"/>
      <c r="I104" s="10" t="s">
        <v>15</v>
      </c>
      <c r="J104" s="10"/>
      <c r="K104" s="10"/>
      <c r="L104" s="5"/>
      <c r="M104" s="9" t="s">
        <v>134</v>
      </c>
      <c r="N104" s="5"/>
      <c r="O104" s="10"/>
      <c r="P104" s="5" t="s">
        <v>15</v>
      </c>
      <c r="Q104" s="5" t="s">
        <v>12</v>
      </c>
      <c r="R104" s="5"/>
      <c r="S104" s="5"/>
      <c r="T104" s="5"/>
      <c r="U104" s="39"/>
      <c r="V104" s="14"/>
      <c r="W104" s="14"/>
      <c r="X104" s="14"/>
      <c r="Y104" s="14"/>
      <c r="Z104" s="14"/>
      <c r="AA104" s="14"/>
    </row>
    <row r="105" spans="2:27" ht="32.25" customHeight="1" x14ac:dyDescent="0.2">
      <c r="B105" s="26" t="s">
        <v>289</v>
      </c>
      <c r="C105" s="28"/>
      <c r="D105" s="5" t="s">
        <v>12</v>
      </c>
      <c r="E105" s="28"/>
      <c r="F105" s="10" t="s">
        <v>112</v>
      </c>
      <c r="G105" s="4" t="s">
        <v>36</v>
      </c>
      <c r="H105" s="5"/>
      <c r="I105" s="5"/>
      <c r="J105" s="5"/>
      <c r="K105" s="5" t="s">
        <v>15</v>
      </c>
      <c r="L105" s="5"/>
      <c r="M105" s="19" t="s">
        <v>135</v>
      </c>
      <c r="N105" s="5"/>
      <c r="O105" s="28"/>
      <c r="P105" s="5" t="s">
        <v>15</v>
      </c>
      <c r="Q105" s="5" t="s">
        <v>12</v>
      </c>
      <c r="R105" s="5"/>
      <c r="S105" s="5"/>
      <c r="T105" s="5"/>
      <c r="U105" s="39"/>
      <c r="V105" s="14"/>
      <c r="W105" s="14"/>
      <c r="X105" s="14"/>
      <c r="Y105" s="14"/>
      <c r="Z105" s="14"/>
      <c r="AA105" s="14"/>
    </row>
    <row r="106" spans="2:27" ht="30.75" customHeight="1" x14ac:dyDescent="0.2">
      <c r="B106" s="26" t="s">
        <v>290</v>
      </c>
      <c r="C106" s="28"/>
      <c r="D106" s="5" t="s">
        <v>12</v>
      </c>
      <c r="E106" s="28"/>
      <c r="F106" s="10" t="s">
        <v>112</v>
      </c>
      <c r="G106" s="4" t="s">
        <v>36</v>
      </c>
      <c r="H106" s="5"/>
      <c r="I106" s="5"/>
      <c r="J106" s="5"/>
      <c r="K106" s="5"/>
      <c r="L106" s="5" t="s">
        <v>15</v>
      </c>
      <c r="M106" s="19" t="s">
        <v>136</v>
      </c>
      <c r="N106" s="5"/>
      <c r="O106" s="28"/>
      <c r="P106" s="5" t="s">
        <v>15</v>
      </c>
      <c r="Q106" s="5" t="s">
        <v>12</v>
      </c>
      <c r="R106" s="5"/>
      <c r="S106" s="5"/>
      <c r="T106" s="5"/>
      <c r="U106" s="39"/>
      <c r="V106" s="14"/>
      <c r="W106" s="14"/>
      <c r="X106" s="14"/>
      <c r="Y106" s="14"/>
      <c r="Z106" s="14"/>
      <c r="AA106" s="14"/>
    </row>
    <row r="107" spans="2:27" ht="41.25" customHeight="1" x14ac:dyDescent="0.2">
      <c r="B107" s="26" t="s">
        <v>291</v>
      </c>
      <c r="C107" s="28"/>
      <c r="D107" s="5" t="s">
        <v>12</v>
      </c>
      <c r="E107" s="28"/>
      <c r="F107" s="10" t="s">
        <v>112</v>
      </c>
      <c r="G107" s="4" t="s">
        <v>36</v>
      </c>
      <c r="H107" s="5"/>
      <c r="I107" s="5"/>
      <c r="J107" s="5"/>
      <c r="K107" s="5" t="s">
        <v>15</v>
      </c>
      <c r="L107" s="5"/>
      <c r="M107" s="19" t="s">
        <v>137</v>
      </c>
      <c r="N107" s="5"/>
      <c r="O107" s="28"/>
      <c r="P107" s="5" t="s">
        <v>15</v>
      </c>
      <c r="Q107" s="5" t="s">
        <v>12</v>
      </c>
      <c r="R107" s="5"/>
      <c r="S107" s="5"/>
      <c r="T107" s="5"/>
      <c r="U107" s="39"/>
      <c r="V107" s="14"/>
      <c r="W107" s="14"/>
      <c r="X107" s="14"/>
      <c r="Y107" s="14"/>
      <c r="Z107" s="14"/>
      <c r="AA107" s="14"/>
    </row>
    <row r="108" spans="2:27" ht="52.5" customHeight="1" x14ac:dyDescent="0.2">
      <c r="B108" s="26" t="s">
        <v>292</v>
      </c>
      <c r="C108" s="28"/>
      <c r="D108" s="10" t="s">
        <v>328</v>
      </c>
      <c r="E108" s="28"/>
      <c r="F108" s="10" t="s">
        <v>112</v>
      </c>
      <c r="G108" s="4" t="s">
        <v>36</v>
      </c>
      <c r="H108" s="5"/>
      <c r="I108" s="5" t="s">
        <v>15</v>
      </c>
      <c r="J108" s="5"/>
      <c r="K108" s="5"/>
      <c r="L108" s="5"/>
      <c r="M108" s="19" t="s">
        <v>138</v>
      </c>
      <c r="N108" s="5"/>
      <c r="O108" s="28"/>
      <c r="P108" s="5" t="s">
        <v>15</v>
      </c>
      <c r="Q108" s="10" t="s">
        <v>328</v>
      </c>
      <c r="R108" s="5"/>
      <c r="S108" s="5"/>
      <c r="T108" s="5"/>
      <c r="U108" s="39"/>
      <c r="V108" s="14"/>
      <c r="W108" s="14"/>
      <c r="X108" s="14"/>
      <c r="Y108" s="14"/>
      <c r="Z108" s="14"/>
      <c r="AA108" s="14"/>
    </row>
    <row r="109" spans="2:27" ht="52.5" customHeight="1" x14ac:dyDescent="0.2">
      <c r="B109" s="26" t="s">
        <v>293</v>
      </c>
      <c r="C109" s="28"/>
      <c r="D109" s="10" t="s">
        <v>328</v>
      </c>
      <c r="E109" s="28"/>
      <c r="F109" s="10" t="s">
        <v>112</v>
      </c>
      <c r="G109" s="4" t="s">
        <v>36</v>
      </c>
      <c r="H109" s="5" t="s">
        <v>15</v>
      </c>
      <c r="I109" s="5"/>
      <c r="J109" s="5"/>
      <c r="K109" s="5"/>
      <c r="L109" s="5"/>
      <c r="M109" s="19" t="s">
        <v>139</v>
      </c>
      <c r="N109" s="5"/>
      <c r="O109" s="28"/>
      <c r="P109" s="5" t="s">
        <v>15</v>
      </c>
      <c r="Q109" s="10" t="s">
        <v>328</v>
      </c>
      <c r="R109" s="5"/>
      <c r="S109" s="5"/>
      <c r="T109" s="5"/>
      <c r="U109" s="39"/>
      <c r="V109" s="14"/>
      <c r="W109" s="14"/>
      <c r="X109" s="14"/>
      <c r="Y109" s="14"/>
      <c r="Z109" s="14"/>
      <c r="AA109" s="14"/>
    </row>
    <row r="110" spans="2:27" ht="47.25" customHeight="1" x14ac:dyDescent="0.2">
      <c r="B110" s="26" t="s">
        <v>294</v>
      </c>
      <c r="C110" s="28"/>
      <c r="D110" s="10" t="s">
        <v>328</v>
      </c>
      <c r="E110" s="28"/>
      <c r="F110" s="10" t="s">
        <v>112</v>
      </c>
      <c r="G110" s="4" t="s">
        <v>36</v>
      </c>
      <c r="H110" s="5"/>
      <c r="I110" s="5"/>
      <c r="J110" s="5"/>
      <c r="K110" s="5"/>
      <c r="L110" s="5" t="s">
        <v>15</v>
      </c>
      <c r="M110" s="19" t="s">
        <v>140</v>
      </c>
      <c r="N110" s="5"/>
      <c r="O110" s="28"/>
      <c r="P110" s="5" t="s">
        <v>15</v>
      </c>
      <c r="Q110" s="10" t="s">
        <v>328</v>
      </c>
      <c r="R110" s="5"/>
      <c r="S110" s="5"/>
      <c r="T110" s="5"/>
      <c r="U110" s="39"/>
      <c r="V110" s="14"/>
      <c r="W110" s="14"/>
      <c r="X110" s="14"/>
      <c r="Y110" s="14"/>
      <c r="Z110" s="14"/>
      <c r="AA110" s="14"/>
    </row>
    <row r="111" spans="2:27" ht="49.5" customHeight="1" x14ac:dyDescent="0.2">
      <c r="B111" s="26" t="s">
        <v>295</v>
      </c>
      <c r="C111" s="28"/>
      <c r="D111" s="10" t="s">
        <v>328</v>
      </c>
      <c r="E111" s="28"/>
      <c r="F111" s="10" t="s">
        <v>112</v>
      </c>
      <c r="G111" s="4" t="s">
        <v>36</v>
      </c>
      <c r="H111" s="5"/>
      <c r="I111" s="5"/>
      <c r="J111" s="5"/>
      <c r="K111" s="5"/>
      <c r="L111" s="5" t="s">
        <v>15</v>
      </c>
      <c r="M111" s="19" t="s">
        <v>141</v>
      </c>
      <c r="N111" s="5"/>
      <c r="O111" s="28"/>
      <c r="P111" s="5" t="s">
        <v>15</v>
      </c>
      <c r="Q111" s="10" t="s">
        <v>328</v>
      </c>
      <c r="R111" s="5"/>
      <c r="S111" s="5"/>
      <c r="T111" s="5"/>
      <c r="U111" s="39"/>
      <c r="V111" s="14"/>
      <c r="W111" s="14"/>
      <c r="X111" s="14"/>
      <c r="Y111" s="14"/>
      <c r="Z111" s="14"/>
      <c r="AA111" s="14"/>
    </row>
    <row r="112" spans="2:27" s="3" customFormat="1" ht="45" customHeight="1" x14ac:dyDescent="0.3">
      <c r="B112" s="26" t="s">
        <v>296</v>
      </c>
      <c r="C112" s="28"/>
      <c r="D112" s="10" t="s">
        <v>328</v>
      </c>
      <c r="E112" s="28"/>
      <c r="F112" s="10" t="s">
        <v>112</v>
      </c>
      <c r="G112" s="4" t="s">
        <v>36</v>
      </c>
      <c r="H112" s="5"/>
      <c r="I112" s="5"/>
      <c r="J112" s="5"/>
      <c r="K112" s="5"/>
      <c r="L112" s="5" t="s">
        <v>15</v>
      </c>
      <c r="M112" s="19" t="s">
        <v>142</v>
      </c>
      <c r="N112" s="5"/>
      <c r="O112" s="28"/>
      <c r="P112" s="5" t="s">
        <v>15</v>
      </c>
      <c r="Q112" s="10" t="s">
        <v>328</v>
      </c>
      <c r="R112" s="5"/>
      <c r="S112" s="5"/>
      <c r="T112" s="5"/>
      <c r="U112" s="39"/>
    </row>
    <row r="113" spans="2:27" ht="60" customHeight="1" x14ac:dyDescent="0.2">
      <c r="B113" s="26" t="s">
        <v>297</v>
      </c>
      <c r="C113" s="28" t="s">
        <v>143</v>
      </c>
      <c r="D113" s="5" t="s">
        <v>143</v>
      </c>
      <c r="E113" s="28"/>
      <c r="F113" s="10" t="s">
        <v>144</v>
      </c>
      <c r="G113" s="4" t="s">
        <v>116</v>
      </c>
      <c r="H113" s="5"/>
      <c r="I113" s="5"/>
      <c r="J113" s="5" t="s">
        <v>15</v>
      </c>
      <c r="K113" s="5"/>
      <c r="L113" s="5"/>
      <c r="M113" s="19" t="s">
        <v>145</v>
      </c>
      <c r="N113" s="5"/>
      <c r="O113" s="28" t="s">
        <v>143</v>
      </c>
      <c r="P113" s="5"/>
      <c r="Q113" s="5" t="s">
        <v>143</v>
      </c>
      <c r="R113" s="5"/>
      <c r="S113" s="5" t="s">
        <v>15</v>
      </c>
      <c r="T113" s="5"/>
      <c r="U113" s="39"/>
      <c r="V113" s="14"/>
      <c r="W113" s="14"/>
      <c r="X113" s="14"/>
      <c r="Y113" s="14"/>
      <c r="Z113" s="14"/>
      <c r="AA113" s="14"/>
    </row>
    <row r="114" spans="2:27" ht="48.75" customHeight="1" x14ac:dyDescent="0.2">
      <c r="B114" s="26" t="s">
        <v>298</v>
      </c>
      <c r="C114" s="28"/>
      <c r="D114" s="5" t="s">
        <v>12</v>
      </c>
      <c r="E114" s="28"/>
      <c r="F114" s="10" t="s">
        <v>144</v>
      </c>
      <c r="G114" s="4" t="s">
        <v>34</v>
      </c>
      <c r="H114" s="5" t="s">
        <v>15</v>
      </c>
      <c r="I114" s="5"/>
      <c r="J114" s="5"/>
      <c r="K114" s="5"/>
      <c r="L114" s="5"/>
      <c r="M114" s="44" t="s">
        <v>146</v>
      </c>
      <c r="N114" s="5"/>
      <c r="O114" s="28"/>
      <c r="P114" s="5" t="s">
        <v>15</v>
      </c>
      <c r="Q114" s="5" t="s">
        <v>12</v>
      </c>
      <c r="R114" s="5"/>
      <c r="S114" s="5"/>
      <c r="T114" s="5"/>
      <c r="U114" s="39"/>
      <c r="V114" s="14"/>
      <c r="W114" s="14"/>
      <c r="X114" s="14"/>
      <c r="Y114" s="14"/>
      <c r="Z114" s="14"/>
      <c r="AA114" s="14"/>
    </row>
    <row r="115" spans="2:27" ht="42" customHeight="1" x14ac:dyDescent="0.2">
      <c r="B115" s="26" t="s">
        <v>299</v>
      </c>
      <c r="C115" s="10" t="s">
        <v>328</v>
      </c>
      <c r="D115" s="5"/>
      <c r="E115" s="28"/>
      <c r="F115" s="10" t="s">
        <v>144</v>
      </c>
      <c r="G115" s="4" t="s">
        <v>34</v>
      </c>
      <c r="H115" s="5" t="s">
        <v>15</v>
      </c>
      <c r="I115" s="5"/>
      <c r="J115" s="5"/>
      <c r="K115" s="5"/>
      <c r="L115" s="5"/>
      <c r="M115" s="8" t="s">
        <v>147</v>
      </c>
      <c r="N115" s="5" t="s">
        <v>15</v>
      </c>
      <c r="O115" s="10" t="s">
        <v>328</v>
      </c>
      <c r="P115" s="5"/>
      <c r="Q115" s="5"/>
      <c r="R115" s="5"/>
      <c r="S115" s="5"/>
      <c r="T115" s="5"/>
      <c r="U115" s="39"/>
      <c r="V115" s="14"/>
      <c r="W115" s="14"/>
      <c r="X115" s="14"/>
      <c r="Y115" s="14"/>
      <c r="Z115" s="14"/>
      <c r="AA115" s="14"/>
    </row>
    <row r="116" spans="2:27" ht="68.25" customHeight="1" x14ac:dyDescent="0.2">
      <c r="B116" s="26" t="s">
        <v>300</v>
      </c>
      <c r="C116" s="28"/>
      <c r="D116" s="5"/>
      <c r="E116" s="28" t="s">
        <v>328</v>
      </c>
      <c r="F116" s="10" t="s">
        <v>144</v>
      </c>
      <c r="G116" s="4" t="s">
        <v>34</v>
      </c>
      <c r="H116" s="5"/>
      <c r="I116" s="5"/>
      <c r="J116" s="5"/>
      <c r="K116" s="5" t="s">
        <v>15</v>
      </c>
      <c r="L116" s="5"/>
      <c r="M116" s="8" t="s">
        <v>148</v>
      </c>
      <c r="N116" s="5"/>
      <c r="O116" s="28"/>
      <c r="P116" s="5"/>
      <c r="Q116" s="5"/>
      <c r="R116" s="10" t="s">
        <v>328</v>
      </c>
      <c r="S116" s="5"/>
      <c r="T116" s="5"/>
      <c r="U116" s="39"/>
      <c r="V116" s="14"/>
      <c r="W116" s="14"/>
      <c r="X116" s="14"/>
      <c r="Y116" s="14"/>
      <c r="Z116" s="14"/>
      <c r="AA116" s="14"/>
    </row>
    <row r="117" spans="2:27" ht="129.75" customHeight="1" x14ac:dyDescent="0.2">
      <c r="B117" s="26" t="s">
        <v>301</v>
      </c>
      <c r="C117" s="28"/>
      <c r="D117" s="5"/>
      <c r="E117" s="28" t="s">
        <v>328</v>
      </c>
      <c r="F117" s="10" t="s">
        <v>144</v>
      </c>
      <c r="G117" s="4" t="s">
        <v>34</v>
      </c>
      <c r="H117" s="10"/>
      <c r="I117" s="10"/>
      <c r="J117" s="10"/>
      <c r="K117" s="10"/>
      <c r="L117" s="5" t="s">
        <v>15</v>
      </c>
      <c r="M117" s="21" t="s">
        <v>149</v>
      </c>
      <c r="N117" s="5"/>
      <c r="O117" s="28"/>
      <c r="P117" s="5" t="s">
        <v>15</v>
      </c>
      <c r="Q117" s="5"/>
      <c r="R117" s="10" t="s">
        <v>328</v>
      </c>
      <c r="S117" s="5"/>
      <c r="T117" s="5"/>
      <c r="U117" s="39"/>
      <c r="V117" s="14"/>
      <c r="W117" s="14"/>
      <c r="X117" s="14"/>
      <c r="Y117" s="14"/>
      <c r="Z117" s="14"/>
      <c r="AA117" s="14"/>
    </row>
    <row r="118" spans="2:27" ht="150.75" customHeight="1" x14ac:dyDescent="0.2">
      <c r="B118" s="26" t="s">
        <v>302</v>
      </c>
      <c r="C118" s="28"/>
      <c r="D118" s="5" t="s">
        <v>12</v>
      </c>
      <c r="E118" s="28"/>
      <c r="F118" s="10" t="s">
        <v>144</v>
      </c>
      <c r="G118" s="4" t="s">
        <v>34</v>
      </c>
      <c r="H118" s="5" t="s">
        <v>15</v>
      </c>
      <c r="I118" s="5"/>
      <c r="J118" s="5"/>
      <c r="K118" s="5"/>
      <c r="L118" s="5"/>
      <c r="M118" s="21" t="s">
        <v>150</v>
      </c>
      <c r="N118" s="5"/>
      <c r="O118" s="28"/>
      <c r="P118" s="5" t="s">
        <v>15</v>
      </c>
      <c r="Q118" s="5" t="s">
        <v>12</v>
      </c>
      <c r="R118" s="5"/>
      <c r="S118" s="5"/>
      <c r="T118" s="5"/>
      <c r="U118" s="39"/>
      <c r="V118" s="14"/>
      <c r="W118" s="14"/>
      <c r="X118" s="14"/>
      <c r="Y118" s="14"/>
      <c r="Z118" s="14"/>
      <c r="AA118" s="14"/>
    </row>
    <row r="119" spans="2:27" ht="43.5" customHeight="1" x14ac:dyDescent="0.2">
      <c r="B119" s="26" t="s">
        <v>303</v>
      </c>
      <c r="C119" s="28"/>
      <c r="D119" s="5" t="s">
        <v>12</v>
      </c>
      <c r="E119" s="28"/>
      <c r="F119" s="10" t="s">
        <v>144</v>
      </c>
      <c r="G119" s="4" t="s">
        <v>34</v>
      </c>
      <c r="H119" s="5"/>
      <c r="I119" s="5"/>
      <c r="J119" s="5"/>
      <c r="K119" s="5"/>
      <c r="L119" s="5" t="s">
        <v>15</v>
      </c>
      <c r="M119" s="19" t="s">
        <v>151</v>
      </c>
      <c r="N119" s="5"/>
      <c r="O119" s="28"/>
      <c r="P119" s="5" t="s">
        <v>15</v>
      </c>
      <c r="Q119" s="5" t="s">
        <v>12</v>
      </c>
      <c r="R119" s="5"/>
      <c r="S119" s="5"/>
      <c r="T119" s="5"/>
      <c r="U119" s="39"/>
      <c r="V119" s="14"/>
      <c r="W119" s="14"/>
      <c r="X119" s="14"/>
      <c r="Y119" s="14"/>
      <c r="Z119" s="14"/>
      <c r="AA119" s="14"/>
    </row>
    <row r="120" spans="2:27" ht="80.25" customHeight="1" x14ac:dyDescent="0.2">
      <c r="B120" s="26" t="s">
        <v>304</v>
      </c>
      <c r="C120" s="10" t="s">
        <v>328</v>
      </c>
      <c r="D120" s="5" t="s">
        <v>12</v>
      </c>
      <c r="E120" s="10"/>
      <c r="F120" s="10" t="s">
        <v>144</v>
      </c>
      <c r="G120" s="4" t="s">
        <v>152</v>
      </c>
      <c r="H120" s="5" t="s">
        <v>15</v>
      </c>
      <c r="I120" s="5"/>
      <c r="J120" s="5"/>
      <c r="K120" s="5"/>
      <c r="L120" s="5"/>
      <c r="M120" s="21" t="s">
        <v>153</v>
      </c>
      <c r="N120" s="5" t="s">
        <v>15</v>
      </c>
      <c r="O120" s="10" t="s">
        <v>328</v>
      </c>
      <c r="P120" s="5" t="s">
        <v>15</v>
      </c>
      <c r="Q120" s="5" t="s">
        <v>12</v>
      </c>
      <c r="R120" s="5"/>
      <c r="S120" s="5"/>
      <c r="T120" s="5"/>
      <c r="U120" s="39"/>
      <c r="V120" s="14"/>
      <c r="W120" s="14"/>
      <c r="X120" s="14"/>
      <c r="Y120" s="14"/>
      <c r="Z120" s="14"/>
      <c r="AA120" s="14"/>
    </row>
    <row r="121" spans="2:27" ht="52.5" customHeight="1" x14ac:dyDescent="0.2">
      <c r="B121" s="26" t="s">
        <v>305</v>
      </c>
      <c r="C121" s="10" t="s">
        <v>328</v>
      </c>
      <c r="D121" s="5" t="s">
        <v>12</v>
      </c>
      <c r="E121" s="10"/>
      <c r="F121" s="10" t="s">
        <v>144</v>
      </c>
      <c r="G121" s="4" t="s">
        <v>152</v>
      </c>
      <c r="H121" s="5"/>
      <c r="I121" s="5" t="s">
        <v>15</v>
      </c>
      <c r="J121" s="5"/>
      <c r="K121" s="5"/>
      <c r="L121" s="5"/>
      <c r="M121" s="8" t="s">
        <v>154</v>
      </c>
      <c r="N121" s="5" t="s">
        <v>15</v>
      </c>
      <c r="O121" s="10" t="s">
        <v>328</v>
      </c>
      <c r="P121" s="5" t="s">
        <v>15</v>
      </c>
      <c r="Q121" s="5" t="s">
        <v>12</v>
      </c>
      <c r="R121" s="5"/>
      <c r="S121" s="5"/>
      <c r="T121" s="5"/>
      <c r="U121" s="39"/>
      <c r="V121" s="14"/>
      <c r="W121" s="14"/>
      <c r="X121" s="14"/>
      <c r="Y121" s="14"/>
      <c r="Z121" s="14"/>
      <c r="AA121" s="14"/>
    </row>
    <row r="122" spans="2:27" ht="52.5" customHeight="1" x14ac:dyDescent="0.2">
      <c r="B122" s="26" t="s">
        <v>306</v>
      </c>
      <c r="C122" s="10" t="s">
        <v>335</v>
      </c>
      <c r="D122" s="5"/>
      <c r="E122" s="10"/>
      <c r="F122" s="10" t="s">
        <v>144</v>
      </c>
      <c r="G122" s="4" t="s">
        <v>152</v>
      </c>
      <c r="H122" s="5"/>
      <c r="I122" s="5" t="s">
        <v>15</v>
      </c>
      <c r="J122" s="5"/>
      <c r="K122" s="5"/>
      <c r="L122" s="5"/>
      <c r="M122" s="19" t="s">
        <v>155</v>
      </c>
      <c r="N122" s="5" t="s">
        <v>15</v>
      </c>
      <c r="O122" s="10" t="s">
        <v>324</v>
      </c>
      <c r="P122" s="5"/>
      <c r="Q122" s="5"/>
      <c r="R122" s="5"/>
      <c r="S122" s="5"/>
      <c r="T122" s="5"/>
      <c r="U122" s="39"/>
      <c r="V122" s="14"/>
      <c r="W122" s="14"/>
      <c r="X122" s="14"/>
      <c r="Y122" s="14"/>
      <c r="Z122" s="14"/>
      <c r="AA122" s="14"/>
    </row>
    <row r="123" spans="2:27" ht="55.5" customHeight="1" x14ac:dyDescent="0.2">
      <c r="B123" s="26" t="s">
        <v>307</v>
      </c>
      <c r="C123" s="10" t="s">
        <v>328</v>
      </c>
      <c r="D123" s="5"/>
      <c r="E123" s="10"/>
      <c r="F123" s="10" t="s">
        <v>144</v>
      </c>
      <c r="G123" s="4" t="s">
        <v>152</v>
      </c>
      <c r="H123" s="10" t="s">
        <v>15</v>
      </c>
      <c r="I123" s="5"/>
      <c r="J123" s="5"/>
      <c r="K123" s="5"/>
      <c r="L123" s="5"/>
      <c r="M123" s="8" t="s">
        <v>156</v>
      </c>
      <c r="N123" s="5" t="s">
        <v>15</v>
      </c>
      <c r="O123" s="10" t="s">
        <v>328</v>
      </c>
      <c r="P123" s="5"/>
      <c r="Q123" s="5"/>
      <c r="R123" s="5"/>
      <c r="S123" s="5"/>
      <c r="T123" s="5"/>
      <c r="U123" s="39"/>
      <c r="V123" s="14"/>
      <c r="W123" s="14"/>
      <c r="X123" s="14"/>
      <c r="Y123" s="14"/>
      <c r="Z123" s="14"/>
      <c r="AA123" s="14"/>
    </row>
    <row r="124" spans="2:27" ht="57" customHeight="1" x14ac:dyDescent="0.2">
      <c r="B124" s="26" t="s">
        <v>308</v>
      </c>
      <c r="C124" s="10" t="s">
        <v>336</v>
      </c>
      <c r="D124" s="5"/>
      <c r="E124" s="10"/>
      <c r="F124" s="10" t="s">
        <v>144</v>
      </c>
      <c r="G124" s="4" t="s">
        <v>152</v>
      </c>
      <c r="H124" s="5"/>
      <c r="I124" s="5" t="s">
        <v>15</v>
      </c>
      <c r="J124" s="5"/>
      <c r="K124" s="5"/>
      <c r="L124" s="5"/>
      <c r="M124" s="8" t="s">
        <v>157</v>
      </c>
      <c r="N124" s="5" t="s">
        <v>15</v>
      </c>
      <c r="O124" s="10" t="s">
        <v>18</v>
      </c>
      <c r="P124" s="5"/>
      <c r="Q124" s="5"/>
      <c r="R124" s="5"/>
      <c r="S124" s="5"/>
      <c r="T124" s="5"/>
      <c r="U124" s="39"/>
      <c r="V124" s="14"/>
      <c r="W124" s="14"/>
      <c r="X124" s="14"/>
      <c r="Y124" s="14"/>
      <c r="Z124" s="14"/>
      <c r="AA124" s="14"/>
    </row>
    <row r="125" spans="2:27" ht="52.5" customHeight="1" x14ac:dyDescent="0.2">
      <c r="B125" s="26" t="s">
        <v>309</v>
      </c>
      <c r="C125" s="10" t="s">
        <v>328</v>
      </c>
      <c r="D125" s="5"/>
      <c r="E125" s="10"/>
      <c r="F125" s="10" t="s">
        <v>144</v>
      </c>
      <c r="G125" s="4" t="s">
        <v>152</v>
      </c>
      <c r="H125" s="10" t="s">
        <v>15</v>
      </c>
      <c r="I125" s="5"/>
      <c r="J125" s="5"/>
      <c r="K125" s="5"/>
      <c r="L125" s="5"/>
      <c r="M125" s="8" t="s">
        <v>158</v>
      </c>
      <c r="N125" s="5" t="s">
        <v>15</v>
      </c>
      <c r="O125" s="10" t="s">
        <v>328</v>
      </c>
      <c r="P125" s="5"/>
      <c r="Q125" s="5"/>
      <c r="R125" s="5"/>
      <c r="S125" s="5"/>
      <c r="T125" s="5"/>
      <c r="U125" s="39"/>
      <c r="V125" s="14"/>
      <c r="W125" s="14"/>
      <c r="X125" s="14"/>
      <c r="Y125" s="14"/>
      <c r="Z125" s="14"/>
      <c r="AA125" s="14"/>
    </row>
    <row r="126" spans="2:27" ht="41.25" customHeight="1" x14ac:dyDescent="0.2">
      <c r="B126" s="26" t="s">
        <v>310</v>
      </c>
      <c r="C126" s="10" t="s">
        <v>328</v>
      </c>
      <c r="D126" s="5"/>
      <c r="E126" s="10" t="s">
        <v>330</v>
      </c>
      <c r="F126" s="10" t="s">
        <v>144</v>
      </c>
      <c r="G126" s="4" t="s">
        <v>152</v>
      </c>
      <c r="H126" s="5" t="s">
        <v>15</v>
      </c>
      <c r="I126" s="5"/>
      <c r="J126" s="5"/>
      <c r="K126" s="5"/>
      <c r="L126" s="5"/>
      <c r="M126" s="8" t="s">
        <v>159</v>
      </c>
      <c r="N126" s="5" t="s">
        <v>15</v>
      </c>
      <c r="O126" s="10" t="s">
        <v>328</v>
      </c>
      <c r="P126" s="5"/>
      <c r="Q126" s="5"/>
      <c r="R126" s="5"/>
      <c r="S126" s="5"/>
      <c r="T126" s="5"/>
      <c r="U126" s="39"/>
      <c r="V126" s="14"/>
      <c r="W126" s="14"/>
      <c r="X126" s="14"/>
      <c r="Y126" s="14"/>
      <c r="Z126" s="14"/>
      <c r="AA126" s="14"/>
    </row>
    <row r="127" spans="2:27" ht="40.5" customHeight="1" x14ac:dyDescent="0.2">
      <c r="B127" s="26" t="s">
        <v>311</v>
      </c>
      <c r="C127" s="10" t="s">
        <v>328</v>
      </c>
      <c r="D127" s="5"/>
      <c r="E127" s="10" t="s">
        <v>330</v>
      </c>
      <c r="F127" s="10" t="s">
        <v>144</v>
      </c>
      <c r="G127" s="4" t="s">
        <v>152</v>
      </c>
      <c r="H127" s="5" t="s">
        <v>15</v>
      </c>
      <c r="I127" s="5"/>
      <c r="J127" s="5"/>
      <c r="K127" s="5"/>
      <c r="L127" s="5"/>
      <c r="M127" s="8" t="s">
        <v>160</v>
      </c>
      <c r="N127" s="5" t="s">
        <v>15</v>
      </c>
      <c r="O127" s="10" t="s">
        <v>328</v>
      </c>
      <c r="P127" s="5"/>
      <c r="Q127" s="5"/>
      <c r="R127" s="5"/>
      <c r="S127" s="5"/>
      <c r="T127" s="5"/>
      <c r="U127" s="39"/>
      <c r="V127" s="14"/>
      <c r="W127" s="14"/>
      <c r="X127" s="14"/>
      <c r="Y127" s="14"/>
      <c r="Z127" s="14"/>
      <c r="AA127" s="14"/>
    </row>
    <row r="128" spans="2:27" ht="43.5" customHeight="1" x14ac:dyDescent="0.2">
      <c r="B128" s="26" t="s">
        <v>312</v>
      </c>
      <c r="C128" s="28"/>
      <c r="D128" s="5" t="s">
        <v>12</v>
      </c>
      <c r="E128" s="28"/>
      <c r="F128" s="10" t="s">
        <v>144</v>
      </c>
      <c r="G128" s="4" t="s">
        <v>38</v>
      </c>
      <c r="H128" s="10" t="s">
        <v>15</v>
      </c>
      <c r="I128" s="5"/>
      <c r="J128" s="5"/>
      <c r="K128" s="5"/>
      <c r="L128" s="5"/>
      <c r="M128" s="8" t="s">
        <v>161</v>
      </c>
      <c r="N128" s="5"/>
      <c r="O128" s="28"/>
      <c r="P128" s="5" t="s">
        <v>15</v>
      </c>
      <c r="Q128" s="5" t="s">
        <v>12</v>
      </c>
      <c r="R128" s="5"/>
      <c r="S128" s="5"/>
      <c r="T128" s="5"/>
      <c r="U128" s="39"/>
      <c r="V128" s="14"/>
      <c r="W128" s="14"/>
      <c r="X128" s="14"/>
      <c r="Y128" s="14"/>
      <c r="Z128" s="14"/>
      <c r="AA128" s="14"/>
    </row>
    <row r="129" spans="2:28" ht="54.75" customHeight="1" x14ac:dyDescent="0.2">
      <c r="B129" s="26" t="s">
        <v>313</v>
      </c>
      <c r="C129" s="28"/>
      <c r="D129" s="5" t="s">
        <v>12</v>
      </c>
      <c r="E129" s="28"/>
      <c r="F129" s="10" t="s">
        <v>144</v>
      </c>
      <c r="G129" s="4" t="s">
        <v>38</v>
      </c>
      <c r="H129" s="5"/>
      <c r="I129" s="5"/>
      <c r="J129" s="5"/>
      <c r="K129" s="5" t="s">
        <v>15</v>
      </c>
      <c r="L129" s="5"/>
      <c r="M129" s="8" t="s">
        <v>162</v>
      </c>
      <c r="N129" s="5"/>
      <c r="O129" s="28"/>
      <c r="P129" s="5" t="s">
        <v>15</v>
      </c>
      <c r="Q129" s="5" t="s">
        <v>12</v>
      </c>
      <c r="R129" s="5"/>
      <c r="S129" s="5"/>
      <c r="T129" s="5"/>
      <c r="U129" s="39"/>
      <c r="V129" s="14"/>
      <c r="W129" s="14"/>
      <c r="X129" s="14"/>
      <c r="Y129" s="14"/>
      <c r="Z129" s="14"/>
      <c r="AA129" s="14"/>
    </row>
    <row r="130" spans="2:28" ht="44.25" customHeight="1" x14ac:dyDescent="0.2">
      <c r="B130" s="26" t="s">
        <v>314</v>
      </c>
      <c r="C130" s="28"/>
      <c r="D130" s="10" t="s">
        <v>328</v>
      </c>
      <c r="E130" s="28"/>
      <c r="F130" s="10" t="s">
        <v>144</v>
      </c>
      <c r="G130" s="4" t="s">
        <v>38</v>
      </c>
      <c r="H130" s="5"/>
      <c r="I130" s="5"/>
      <c r="J130" s="5"/>
      <c r="K130" s="5"/>
      <c r="L130" s="5" t="s">
        <v>15</v>
      </c>
      <c r="M130" s="8" t="s">
        <v>163</v>
      </c>
      <c r="N130" s="5"/>
      <c r="O130" s="28"/>
      <c r="P130" s="5" t="s">
        <v>15</v>
      </c>
      <c r="Q130" s="10" t="s">
        <v>328</v>
      </c>
      <c r="R130" s="5"/>
      <c r="S130" s="5"/>
      <c r="T130" s="5"/>
      <c r="U130" s="39"/>
      <c r="V130" s="14"/>
      <c r="W130" s="14"/>
      <c r="X130" s="14"/>
      <c r="Y130" s="14"/>
      <c r="Z130" s="14"/>
      <c r="AA130" s="14"/>
    </row>
    <row r="131" spans="2:28" ht="29.25" customHeight="1" x14ac:dyDescent="0.2">
      <c r="B131" s="26" t="s">
        <v>315</v>
      </c>
      <c r="C131" s="28"/>
      <c r="D131" s="5" t="s">
        <v>12</v>
      </c>
      <c r="E131" s="28"/>
      <c r="F131" s="10" t="s">
        <v>144</v>
      </c>
      <c r="G131" s="4" t="s">
        <v>38</v>
      </c>
      <c r="H131" s="5"/>
      <c r="I131" s="5"/>
      <c r="J131" s="5"/>
      <c r="K131" s="5"/>
      <c r="L131" s="5" t="s">
        <v>15</v>
      </c>
      <c r="M131" s="19" t="s">
        <v>164</v>
      </c>
      <c r="N131" s="5"/>
      <c r="O131" s="28"/>
      <c r="P131" s="5" t="s">
        <v>15</v>
      </c>
      <c r="Q131" s="5" t="s">
        <v>12</v>
      </c>
      <c r="R131" s="5"/>
      <c r="S131" s="5"/>
      <c r="T131" s="5"/>
      <c r="U131" s="39"/>
      <c r="V131" s="14"/>
      <c r="W131" s="14"/>
      <c r="X131" s="14"/>
      <c r="Y131" s="14"/>
      <c r="Z131" s="14"/>
      <c r="AA131" s="14"/>
    </row>
    <row r="132" spans="2:28" ht="27.75" customHeight="1" x14ac:dyDescent="0.2">
      <c r="B132" s="26" t="s">
        <v>316</v>
      </c>
      <c r="C132" s="28"/>
      <c r="D132" s="5" t="s">
        <v>12</v>
      </c>
      <c r="E132" s="28"/>
      <c r="F132" s="10" t="s">
        <v>144</v>
      </c>
      <c r="G132" s="4" t="s">
        <v>38</v>
      </c>
      <c r="H132" s="5"/>
      <c r="I132" s="5"/>
      <c r="J132" s="5"/>
      <c r="K132" s="5"/>
      <c r="L132" s="5" t="s">
        <v>15</v>
      </c>
      <c r="M132" s="19" t="s">
        <v>165</v>
      </c>
      <c r="N132" s="5"/>
      <c r="O132" s="28"/>
      <c r="P132" s="5" t="s">
        <v>15</v>
      </c>
      <c r="Q132" s="5" t="s">
        <v>12</v>
      </c>
      <c r="R132" s="5"/>
      <c r="S132" s="5"/>
      <c r="T132" s="5"/>
      <c r="U132" s="39"/>
      <c r="V132" s="14"/>
      <c r="W132" s="14"/>
      <c r="X132" s="14"/>
      <c r="Y132" s="14"/>
      <c r="Z132" s="14"/>
      <c r="AA132" s="14"/>
    </row>
    <row r="133" spans="2:28" ht="28.5" customHeight="1" x14ac:dyDescent="0.2">
      <c r="B133" s="26" t="s">
        <v>317</v>
      </c>
      <c r="C133" s="28"/>
      <c r="D133" s="5" t="s">
        <v>12</v>
      </c>
      <c r="E133" s="28"/>
      <c r="F133" s="10" t="s">
        <v>144</v>
      </c>
      <c r="G133" s="4" t="s">
        <v>38</v>
      </c>
      <c r="H133" s="5"/>
      <c r="I133" s="5"/>
      <c r="J133" s="5" t="s">
        <v>15</v>
      </c>
      <c r="K133" s="5"/>
      <c r="L133" s="5"/>
      <c r="M133" s="8" t="s">
        <v>166</v>
      </c>
      <c r="N133" s="5"/>
      <c r="O133" s="28"/>
      <c r="P133" s="5" t="s">
        <v>15</v>
      </c>
      <c r="Q133" s="5" t="s">
        <v>12</v>
      </c>
      <c r="R133" s="5"/>
      <c r="S133" s="5"/>
      <c r="T133" s="5"/>
      <c r="U133" s="39"/>
      <c r="V133" s="14"/>
      <c r="W133" s="14"/>
      <c r="X133" s="14"/>
      <c r="Y133" s="14"/>
      <c r="Z133" s="14"/>
      <c r="AA133" s="14"/>
    </row>
    <row r="134" spans="2:28" ht="28.5" customHeight="1" x14ac:dyDescent="0.2">
      <c r="B134" s="26" t="s">
        <v>318</v>
      </c>
      <c r="C134" s="28"/>
      <c r="D134" s="5" t="s">
        <v>12</v>
      </c>
      <c r="E134" s="28"/>
      <c r="F134" s="10" t="s">
        <v>144</v>
      </c>
      <c r="G134" s="4" t="s">
        <v>38</v>
      </c>
      <c r="H134" s="5"/>
      <c r="I134" s="5"/>
      <c r="J134" s="5"/>
      <c r="K134" s="5"/>
      <c r="L134" s="5" t="s">
        <v>15</v>
      </c>
      <c r="M134" s="8" t="s">
        <v>167</v>
      </c>
      <c r="N134" s="5"/>
      <c r="O134" s="28"/>
      <c r="P134" s="5" t="s">
        <v>15</v>
      </c>
      <c r="Q134" s="5" t="s">
        <v>12</v>
      </c>
      <c r="R134" s="5"/>
      <c r="S134" s="5"/>
      <c r="T134" s="5"/>
      <c r="U134" s="39"/>
      <c r="V134" s="14"/>
      <c r="W134" s="14"/>
      <c r="X134" s="14"/>
      <c r="Y134" s="14"/>
      <c r="Z134" s="14"/>
      <c r="AA134" s="14"/>
    </row>
    <row r="135" spans="2:28" ht="30.6" x14ac:dyDescent="0.2">
      <c r="B135" s="26" t="s">
        <v>319</v>
      </c>
      <c r="C135" s="28"/>
      <c r="D135" s="5" t="s">
        <v>12</v>
      </c>
      <c r="E135" s="28"/>
      <c r="F135" s="10" t="s">
        <v>144</v>
      </c>
      <c r="G135" s="4" t="s">
        <v>38</v>
      </c>
      <c r="H135" s="5"/>
      <c r="I135" s="5" t="s">
        <v>15</v>
      </c>
      <c r="J135" s="5"/>
      <c r="K135" s="5"/>
      <c r="L135" s="5"/>
      <c r="M135" s="8" t="s">
        <v>168</v>
      </c>
      <c r="N135" s="5"/>
      <c r="O135" s="28"/>
      <c r="P135" s="5" t="s">
        <v>15</v>
      </c>
      <c r="Q135" s="5" t="s">
        <v>12</v>
      </c>
      <c r="R135" s="5"/>
      <c r="S135" s="5"/>
      <c r="T135" s="5"/>
      <c r="U135" s="39"/>
      <c r="V135" s="14"/>
      <c r="W135" s="14"/>
      <c r="X135" s="14"/>
      <c r="Y135" s="14"/>
      <c r="Z135" s="14"/>
      <c r="AA135" s="14"/>
    </row>
    <row r="136" spans="2:28" ht="42" customHeight="1" x14ac:dyDescent="0.2">
      <c r="B136" s="26" t="s">
        <v>320</v>
      </c>
      <c r="C136" s="28"/>
      <c r="D136" s="5" t="s">
        <v>326</v>
      </c>
      <c r="E136" s="28"/>
      <c r="F136" s="10" t="s">
        <v>169</v>
      </c>
      <c r="G136" s="4" t="s">
        <v>116</v>
      </c>
      <c r="H136" s="10" t="s">
        <v>15</v>
      </c>
      <c r="I136" s="10"/>
      <c r="J136" s="10"/>
      <c r="K136" s="10"/>
      <c r="L136" s="5"/>
      <c r="M136" s="8" t="s">
        <v>170</v>
      </c>
      <c r="N136" s="5"/>
      <c r="O136" s="28"/>
      <c r="P136" s="5"/>
      <c r="Q136" s="5" t="s">
        <v>326</v>
      </c>
      <c r="R136" s="5"/>
      <c r="S136" s="5" t="s">
        <v>15</v>
      </c>
      <c r="T136" s="5"/>
      <c r="U136" s="39"/>
      <c r="V136" s="14"/>
      <c r="W136" s="14"/>
      <c r="X136" s="14"/>
      <c r="Y136" s="14"/>
      <c r="Z136" s="14"/>
      <c r="AA136" s="14"/>
    </row>
    <row r="137" spans="2:28" ht="43.5" customHeight="1" x14ac:dyDescent="0.2">
      <c r="B137" s="26" t="s">
        <v>321</v>
      </c>
      <c r="C137" s="10" t="s">
        <v>335</v>
      </c>
      <c r="D137" s="5"/>
      <c r="E137" s="10"/>
      <c r="F137" s="10" t="s">
        <v>169</v>
      </c>
      <c r="G137" s="4" t="s">
        <v>77</v>
      </c>
      <c r="H137" s="5"/>
      <c r="I137" s="5" t="s">
        <v>15</v>
      </c>
      <c r="J137" s="5"/>
      <c r="K137" s="5"/>
      <c r="L137" s="5"/>
      <c r="M137" s="8" t="s">
        <v>171</v>
      </c>
      <c r="N137" s="5" t="s">
        <v>15</v>
      </c>
      <c r="O137" s="10" t="s">
        <v>324</v>
      </c>
      <c r="P137" s="5"/>
      <c r="Q137" s="5"/>
      <c r="R137" s="5"/>
      <c r="S137" s="5"/>
      <c r="T137" s="5"/>
      <c r="U137" s="39"/>
      <c r="V137" s="14"/>
      <c r="W137" s="14"/>
      <c r="X137" s="14"/>
      <c r="Y137" s="14"/>
      <c r="Z137" s="14"/>
      <c r="AA137" s="14"/>
    </row>
    <row r="138" spans="2:28" ht="94.5" customHeight="1" x14ac:dyDescent="0.2">
      <c r="B138" s="26" t="s">
        <v>322</v>
      </c>
      <c r="C138" s="10" t="s">
        <v>18</v>
      </c>
      <c r="D138" s="5"/>
      <c r="E138" s="10"/>
      <c r="F138" s="10" t="s">
        <v>169</v>
      </c>
      <c r="G138" s="4" t="s">
        <v>77</v>
      </c>
      <c r="H138" s="5"/>
      <c r="I138" s="10" t="s">
        <v>15</v>
      </c>
      <c r="J138" s="5"/>
      <c r="K138" s="5"/>
      <c r="L138" s="5"/>
      <c r="M138" s="8" t="s">
        <v>172</v>
      </c>
      <c r="N138" s="5" t="s">
        <v>15</v>
      </c>
      <c r="O138" s="10" t="s">
        <v>18</v>
      </c>
      <c r="P138" s="5"/>
      <c r="Q138" s="5"/>
      <c r="R138" s="5"/>
      <c r="S138" s="5"/>
      <c r="T138" s="5"/>
      <c r="U138" s="39"/>
      <c r="V138" s="14"/>
      <c r="W138" s="14"/>
      <c r="X138" s="14"/>
      <c r="Y138" s="14"/>
      <c r="Z138" s="14"/>
      <c r="AA138" s="14"/>
    </row>
    <row r="139" spans="2:28" ht="51.75" customHeight="1" x14ac:dyDescent="0.2">
      <c r="B139" s="26" t="s">
        <v>323</v>
      </c>
      <c r="C139" s="10" t="s">
        <v>18</v>
      </c>
      <c r="D139" s="5"/>
      <c r="E139" s="10"/>
      <c r="F139" s="10" t="s">
        <v>169</v>
      </c>
      <c r="G139" s="4" t="s">
        <v>77</v>
      </c>
      <c r="H139" s="5"/>
      <c r="I139" s="5" t="s">
        <v>15</v>
      </c>
      <c r="J139" s="5"/>
      <c r="K139" s="5"/>
      <c r="L139" s="5"/>
      <c r="M139" s="23" t="s">
        <v>173</v>
      </c>
      <c r="N139" s="5" t="s">
        <v>15</v>
      </c>
      <c r="O139" s="10" t="s">
        <v>18</v>
      </c>
      <c r="P139" s="5"/>
      <c r="Q139" s="5"/>
      <c r="R139" s="5"/>
      <c r="S139" s="5"/>
      <c r="T139" s="5"/>
      <c r="U139" s="39"/>
      <c r="V139" s="14"/>
      <c r="W139" s="14"/>
      <c r="X139" s="14"/>
      <c r="Y139" s="14"/>
      <c r="Z139" s="14"/>
      <c r="AA139" s="14"/>
    </row>
    <row r="140" spans="2:28" x14ac:dyDescent="0.3">
      <c r="B140" s="26"/>
      <c r="C140" s="10"/>
      <c r="D140" s="5"/>
      <c r="E140" s="28"/>
      <c r="F140" s="10"/>
      <c r="G140" s="4"/>
      <c r="H140" s="5"/>
      <c r="I140" s="5"/>
      <c r="J140" s="5"/>
      <c r="K140" s="5"/>
      <c r="L140" s="5"/>
      <c r="M140" s="19"/>
      <c r="N140" s="5"/>
      <c r="O140" s="10"/>
      <c r="P140" s="5"/>
      <c r="Q140" s="5"/>
      <c r="R140" s="5"/>
      <c r="S140" s="5"/>
      <c r="T140" s="5"/>
      <c r="U140" s="39"/>
      <c r="AB140" s="12"/>
    </row>
    <row r="141" spans="2:28" s="3" customFormat="1" x14ac:dyDescent="0.3">
      <c r="B141" s="5"/>
      <c r="E141" s="32"/>
      <c r="F141" s="10"/>
      <c r="G141" s="4">
        <f>H141+I141+J141+K141+L141</f>
        <v>137</v>
      </c>
      <c r="H141" s="34">
        <f>COUNTIFS(H3:H140,"=x")</f>
        <v>53</v>
      </c>
      <c r="I141" s="34">
        <f>COUNTIFS(I3:I140,"=x")</f>
        <v>28</v>
      </c>
      <c r="J141" s="34">
        <f>COUNTIFS(J3:J140,"=x")</f>
        <v>4</v>
      </c>
      <c r="K141" s="34">
        <f>COUNTIFS(K3:K140,"=x")</f>
        <v>18</v>
      </c>
      <c r="L141" s="34">
        <f>COUNTIFS(L3:L140,"=x")</f>
        <v>34</v>
      </c>
      <c r="U141" s="10"/>
      <c r="W141" s="10"/>
      <c r="X141" s="5"/>
      <c r="Y141" s="34"/>
      <c r="Z141" s="5"/>
      <c r="AA141" s="4"/>
      <c r="AB141" s="36"/>
    </row>
    <row r="142" spans="2:28" x14ac:dyDescent="0.3">
      <c r="E142" s="32"/>
      <c r="F142" s="27"/>
      <c r="G142" s="30"/>
      <c r="U142" s="27"/>
      <c r="W142" s="27"/>
      <c r="AB142" s="17"/>
    </row>
    <row r="143" spans="2:28" x14ac:dyDescent="0.3">
      <c r="E143" s="32"/>
      <c r="F143" s="27"/>
      <c r="G143" s="30"/>
      <c r="U143" s="27"/>
      <c r="W143" s="27"/>
      <c r="AB143" s="17"/>
    </row>
    <row r="144" spans="2:28" x14ac:dyDescent="0.3">
      <c r="E144" s="32"/>
      <c r="F144" s="27"/>
      <c r="U144" s="27"/>
      <c r="W144" s="27"/>
      <c r="AB144" s="17"/>
    </row>
    <row r="145" spans="5:28" x14ac:dyDescent="0.3">
      <c r="E145" s="28"/>
      <c r="F145" s="27"/>
      <c r="U145" s="27"/>
      <c r="W145" s="27"/>
      <c r="AB145" s="17"/>
    </row>
    <row r="146" spans="5:28" x14ac:dyDescent="0.3">
      <c r="E146" s="28"/>
      <c r="F146" s="27"/>
      <c r="U146" s="27"/>
      <c r="W146" s="27"/>
      <c r="AA146" s="16"/>
      <c r="AB146" s="6"/>
    </row>
    <row r="147" spans="5:28" x14ac:dyDescent="0.3">
      <c r="E147" s="28"/>
      <c r="F147" s="27"/>
      <c r="U147" s="27"/>
      <c r="W147" s="27"/>
      <c r="AA147" s="16"/>
      <c r="AB147" s="6"/>
    </row>
    <row r="148" spans="5:28" x14ac:dyDescent="0.3">
      <c r="E148" s="28"/>
      <c r="F148" s="27"/>
      <c r="U148" s="27"/>
      <c r="W148" s="27"/>
      <c r="AA148" s="16"/>
      <c r="AB148" s="6"/>
    </row>
    <row r="149" spans="5:28" x14ac:dyDescent="0.3">
      <c r="E149" s="28"/>
      <c r="F149" s="27"/>
      <c r="U149" s="27"/>
      <c r="W149" s="27"/>
      <c r="AA149" s="16"/>
      <c r="AB149" s="6"/>
    </row>
    <row r="150" spans="5:28" x14ac:dyDescent="0.3">
      <c r="E150" s="28"/>
      <c r="F150" s="27"/>
      <c r="U150" s="27"/>
      <c r="W150" s="27"/>
      <c r="AA150" s="16"/>
      <c r="AB150" s="6"/>
    </row>
    <row r="151" spans="5:28" x14ac:dyDescent="0.3">
      <c r="F151" s="27"/>
      <c r="U151" s="27"/>
      <c r="W151" s="27"/>
      <c r="AA151" s="16"/>
      <c r="AB151" s="6"/>
    </row>
    <row r="152" spans="5:28" x14ac:dyDescent="0.3">
      <c r="E152" s="33"/>
    </row>
  </sheetData>
  <mergeCells count="1">
    <mergeCell ref="N1:T1"/>
  </mergeCells>
  <phoneticPr fontId="6" type="noConversion"/>
  <pageMargins left="0.7" right="0.7" top="0.75" bottom="0.75" header="0.3" footer="0.3"/>
  <pageSetup paperSize="9" scale="59" fitToHeight="0"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52B8DA-5825-4184-A152-82B4585E5927}">
  <sheetPr>
    <pageSetUpPr fitToPage="1"/>
  </sheetPr>
  <dimension ref="B1:E83"/>
  <sheetViews>
    <sheetView zoomScale="115" zoomScaleNormal="115" workbookViewId="0">
      <selection activeCell="E2" sqref="E2"/>
    </sheetView>
  </sheetViews>
  <sheetFormatPr baseColWidth="10" defaultColWidth="11.44140625" defaultRowHeight="14.4" x14ac:dyDescent="0.3"/>
  <cols>
    <col min="1" max="1" width="2.6640625" customWidth="1"/>
    <col min="2" max="2" width="13.109375" customWidth="1"/>
    <col min="4" max="4" width="14.33203125" customWidth="1"/>
    <col min="5" max="5" width="79.33203125" customWidth="1"/>
    <col min="7" max="7" width="56.33203125" customWidth="1"/>
    <col min="8" max="8" width="51.6640625" customWidth="1"/>
  </cols>
  <sheetData>
    <row r="1" spans="2:5" ht="31.2" thickBot="1" x14ac:dyDescent="0.35">
      <c r="B1" s="29" t="s">
        <v>2</v>
      </c>
      <c r="C1" s="29" t="s">
        <v>3</v>
      </c>
      <c r="D1" s="25" t="s">
        <v>4</v>
      </c>
      <c r="E1" s="24" t="s">
        <v>10</v>
      </c>
    </row>
    <row r="2" spans="2:5" ht="61.2" x14ac:dyDescent="0.3">
      <c r="B2" s="2" t="s">
        <v>187</v>
      </c>
      <c r="C2" s="10" t="str">
        <f>VLOOKUP(Tableau2[[#This Row],[NOMENCLATURE]],Tableau1[[NOMENCLATURE]:[Exigence]],5,FALSE)</f>
        <v>0/GENERALITES</v>
      </c>
      <c r="D2" s="4" t="str">
        <f>VLOOKUP(Tableau2[[#This Row],[NOMENCLATURE]],Tableau1[[NOMENCLATURE]:[Exigence]],6,FALSE)</f>
        <v>Certification</v>
      </c>
      <c r="E2" s="8" t="str">
        <f>VLOOKUP(Tableau2[[#This Row],[NOMENCLATURE]],Tableau1[[NOMENCLATURE]:[Exigence]],12,FALSE)</f>
        <v>Certification NF Habitat HQE - Générique
L'opération est certifiée NF Habitat HQE, selon le dernier référentiel en vigueur (v4.1 en Nov 2022) et atteint le niveau Très Performant, Excellent ou Exceptionnel selon la fiche d'emprise : 
• Très performant : 6 étoiles
• Excellent : 7 à 9 étoiles
• Exceptionnel : 10 à 12 étoiles</v>
      </c>
    </row>
    <row r="3" spans="2:5" ht="61.2" x14ac:dyDescent="0.3">
      <c r="B3" s="2" t="s">
        <v>188</v>
      </c>
      <c r="C3" s="10" t="str">
        <f>VLOOKUP(Tableau2[[#This Row],[NOMENCLATURE]],Tableau1[[NOMENCLATURE]:[Exigence]],5,FALSE)</f>
        <v>0/GENERALITES</v>
      </c>
      <c r="D3" s="4" t="str">
        <f>VLOOKUP(Tableau2[[#This Row],[NOMENCLATURE]],Tableau1[[NOMENCLATURE]:[Exigence]],6,FALSE)</f>
        <v>Certification</v>
      </c>
      <c r="E3" s="8" t="str">
        <f>VLOOKUP(Tableau2[[#This Row],[NOMENCLATURE]],Tableau1[[NOMENCLATURE]:[Exigence]],12,FALSE)</f>
        <v>Socle d'exigences GPA
-L'opération vérifie les exigences obligatoires et valorise des exigences optionnelles à hauteur du nombre de points défini dans la fiche d'emprise.
-L'opération valorise des exigences optionnelles prévues dans l'Annexe "Territorialisation Grand Paris Aménagement" de CERQUAL à hauteur du nombre de points défini dans la fiche d'emprise.
Ex : 35 points au total, dont 20 points dans l'Annexe "Territorialisation GPA" de CERQUAL</v>
      </c>
    </row>
    <row r="4" spans="2:5" ht="40.799999999999997" x14ac:dyDescent="0.3">
      <c r="B4" s="2" t="s">
        <v>189</v>
      </c>
      <c r="C4" s="10" t="str">
        <f>VLOOKUP(Tableau2[[#This Row],[NOMENCLATURE]],Tableau1[[NOMENCLATURE]:[Exigence]],5,FALSE)</f>
        <v>0/GENERALITES</v>
      </c>
      <c r="D4" s="4" t="str">
        <f>VLOOKUP(Tableau2[[#This Row],[NOMENCLATURE]],Tableau1[[NOMENCLATURE]:[Exigence]],6,FALSE)</f>
        <v>Relations aux parties prenantes</v>
      </c>
      <c r="E4" s="8" t="str">
        <f>VLOOKUP(Tableau2[[#This Row],[NOMENCLATURE]],Tableau1[[NOMENCLATURE]:[Exigence]],12,FALSE)</f>
        <v>Attribution d'une mission complète à l'architecte
L'architecte en charge de la conception bénéficie d'une mission complète. Le contrat signé de l'architecte détaillant les missions qui lui sont confiées et son niveau de rémunération est transmis au plus tard lors de la pré-instruction du dossier de demande de permis de construire. Le contrat signé constitue une annexe à la promesse puis à l'acte de vente.</v>
      </c>
    </row>
    <row r="5" spans="2:5" ht="40.799999999999997" x14ac:dyDescent="0.3">
      <c r="B5" s="2" t="s">
        <v>190</v>
      </c>
      <c r="C5" s="10" t="str">
        <f>VLOOKUP(Tableau2[[#This Row],[NOMENCLATURE]],Tableau1[[NOMENCLATURE]:[Exigence]],5,FALSE)</f>
        <v>0/GENERALITES</v>
      </c>
      <c r="D5" s="4" t="str">
        <f>VLOOKUP(Tableau2[[#This Row],[NOMENCLATURE]],Tableau1[[NOMENCLATURE]:[Exigence]],6,FALSE)</f>
        <v>Relations aux parties prenantes</v>
      </c>
      <c r="E5" s="8" t="str">
        <f>VLOOKUP(Tableau2[[#This Row],[NOMENCLATURE]],Tableau1[[NOMENCLATURE]:[Exigence]],12,FALSE)</f>
        <v>Rémunération des architectes en phase concours
Lorsque l'opérateur immobilier organise un concours privé pour retenir un architecte ou lorsque l'opérateur immobilier fait travailler un architecte dans le cadre de sa réponse à une consultation organisée par l'aménageur, l'architecte est systématiquement payé pour son intervention et le montant de ses honoraires est communiqué</v>
      </c>
    </row>
    <row r="6" spans="2:5" ht="30.6" x14ac:dyDescent="0.3">
      <c r="B6" s="2" t="s">
        <v>191</v>
      </c>
      <c r="C6" s="10" t="str">
        <f>VLOOKUP(Tableau2[[#This Row],[NOMENCLATURE]],Tableau1[[NOMENCLATURE]:[Exigence]],5,FALSE)</f>
        <v>1/Cadre de Vie</v>
      </c>
      <c r="D6" s="4" t="str">
        <f>VLOOKUP(Tableau2[[#This Row],[NOMENCLATURE]],Tableau1[[NOMENCLATURE]:[Exigence]],6,FALSE)</f>
        <v>Certification</v>
      </c>
      <c r="E6" s="8" t="str">
        <f>VLOOKUP(Tableau2[[#This Row],[NOMENCLATURE]],Tableau1[[NOMENCLATURE]:[Exigence]],12,FALSE)</f>
        <v>Qualité de l'air
Respect de toutes les exigences NF Habitat, HQE 1 point et HQE 2 points de la rubrique Qualité de l'air à l'exception de l'exigence QAI.1.1.9 - Hotte de cuisine (HQE 2 points)</v>
      </c>
    </row>
    <row r="7" spans="2:5" ht="20.399999999999999" x14ac:dyDescent="0.3">
      <c r="B7" s="2" t="s">
        <v>193</v>
      </c>
      <c r="C7" s="10" t="str">
        <f>VLOOKUP(Tableau2[[#This Row],[NOMENCLATURE]],Tableau1[[NOMENCLATURE]:[Exigence]],5,FALSE)</f>
        <v>1/Cadre de Vie</v>
      </c>
      <c r="D7" s="4" t="str">
        <f>VLOOKUP(Tableau2[[#This Row],[NOMENCLATURE]],Tableau1[[NOMENCLATURE]:[Exigence]],6,FALSE)</f>
        <v>Certification</v>
      </c>
      <c r="E7" s="8" t="str">
        <f>VLOOKUP(Tableau2[[#This Row],[NOMENCLATURE]],Tableau1[[NOMENCLATURE]:[Exigence]],12,FALSE)</f>
        <v>Qualité acoustique
Respect des exigences NF Habitat et NF Habitat HQE 1 point.</v>
      </c>
    </row>
    <row r="8" spans="2:5" ht="61.2" x14ac:dyDescent="0.3">
      <c r="B8" s="2" t="s">
        <v>194</v>
      </c>
      <c r="C8" s="10" t="str">
        <f>VLOOKUP(Tableau2[[#This Row],[NOMENCLATURE]],Tableau1[[NOMENCLATURE]:[Exigence]],5,FALSE)</f>
        <v>1/Cadre de Vie</v>
      </c>
      <c r="D8" s="4" t="str">
        <f>VLOOKUP(Tableau2[[#This Row],[NOMENCLATURE]],Tableau1[[NOMENCLATURE]:[Exigence]],6,FALSE)</f>
        <v>Commercialisation</v>
      </c>
      <c r="E8" s="8" t="str">
        <f>VLOOKUP(Tableau2[[#This Row],[NOMENCLATURE]],Tableau1[[NOMENCLATURE]:[Exigence]],12,FALSE)</f>
        <v>Plafonnement du prix de vente des logements
Le prix de vente moyen (en € HT/m² SHAB hors parking, extérieurs, locaux de rangement situés en dehors du logement, et mesures d'accompagnement du vendeur) ne pourra excéder un montant défini opération par opération.
En cas de dépassement, une clause pénale correspondant à 70% de l'excédent de prix est due à l'aménageur.
Le ratio retenu est utilisé pour définir le chiffre d'affaire de l'opération à partir duquel la clause de retour à meilleure fortune se déclenche.</v>
      </c>
    </row>
    <row r="9" spans="2:5" ht="51" x14ac:dyDescent="0.3">
      <c r="B9" s="2" t="s">
        <v>195</v>
      </c>
      <c r="C9" s="10" t="str">
        <f>VLOOKUP(Tableau2[[#This Row],[NOMENCLATURE]],Tableau1[[NOMENCLATURE]:[Exigence]],5,FALSE)</f>
        <v>1/Cadre de Vie</v>
      </c>
      <c r="D9" s="4" t="str">
        <f>VLOOKUP(Tableau2[[#This Row],[NOMENCLATURE]],Tableau1[[NOMENCLATURE]:[Exigence]],6,FALSE)</f>
        <v>Commercialisation</v>
      </c>
      <c r="E9" s="8" t="str">
        <f>VLOOKUP(Tableau2[[#This Row],[NOMENCLATURE]],Tableau1[[NOMENCLATURE]:[Exigence]],12,FALSE)</f>
        <v>Clause de retour à meilleure fortune sur le prix de vente des logements
En contrepartie des charges foncières fixes pratiquées, le dépassement du prix de vente moyen (en € HT/m² SHAB hors parking et hors extérieurs) donnera lieu à intéressement de l'aménageur à hauteur de 30%.
Le ratio retenu est utilisé pour définir le chiffre d'affaire de l'opération à partir duquel la clause de retour à meilleure fortune se déclenche.</v>
      </c>
    </row>
    <row r="10" spans="2:5" ht="40.799999999999997" x14ac:dyDescent="0.3">
      <c r="B10" s="2" t="s">
        <v>196</v>
      </c>
      <c r="C10" s="10" t="str">
        <f>VLOOKUP(Tableau2[[#This Row],[NOMENCLATURE]],Tableau1[[NOMENCLATURE]:[Exigence]],5,FALSE)</f>
        <v>1/Cadre de Vie</v>
      </c>
      <c r="D10" s="4" t="str">
        <f>VLOOKUP(Tableau2[[#This Row],[NOMENCLATURE]],Tableau1[[NOMENCLATURE]:[Exigence]],6,FALSE)</f>
        <v>Commercialisation</v>
      </c>
      <c r="E10" s="8" t="str">
        <f>VLOOKUP(Tableau2[[#This Row],[NOMENCLATURE]],Tableau1[[NOMENCLATURE]:[Exigence]],12,FALSE)</f>
        <v>Interdiction des ventes en bloc
Aucune vente en bloc (au maximum 3 logements en accession acquis par investisseur) n'est autorisée au delà des éléments du cahier des charges. En cas de non respect de cette exigence, un complément de charge foncière correspondant à 25% de la charge foncière initiale est du à titre de clause pénale.</v>
      </c>
    </row>
    <row r="11" spans="2:5" ht="30.6" x14ac:dyDescent="0.3">
      <c r="B11" s="2" t="s">
        <v>197</v>
      </c>
      <c r="C11" s="10" t="str">
        <f>VLOOKUP(Tableau2[[#This Row],[NOMENCLATURE]],Tableau1[[NOMENCLATURE]:[Exigence]],5,FALSE)</f>
        <v>1/Cadre de Vie</v>
      </c>
      <c r="D11" s="4" t="str">
        <f>VLOOKUP(Tableau2[[#This Row],[NOMENCLATURE]],Tableau1[[NOMENCLATURE]:[Exigence]],6,FALSE)</f>
        <v>Commercialisation</v>
      </c>
      <c r="E11" s="8" t="str">
        <f>VLOOKUP(Tableau2[[#This Row],[NOMENCLATURE]],Tableau1[[NOMENCLATURE]:[Exigence]],12,FALSE)</f>
        <v>Limitation des ventes en défiscalisation
Le pourcentage maximum de vente en défiscalisation est limité à 30% (calculé en surface). Une pénalité de 25% de la charge foncière unitaire est due pour chaque m² de logement vendu en défiscalisation excédant ce seuil.</v>
      </c>
    </row>
    <row r="12" spans="2:5" ht="30.6" x14ac:dyDescent="0.3">
      <c r="B12" s="2" t="s">
        <v>198</v>
      </c>
      <c r="C12" s="10" t="str">
        <f>VLOOKUP(Tableau2[[#This Row],[NOMENCLATURE]],Tableau1[[NOMENCLATURE]:[Exigence]],5,FALSE)</f>
        <v>1/Cadre de Vie</v>
      </c>
      <c r="D12" s="4" t="str">
        <f>VLOOKUP(Tableau2[[#This Row],[NOMENCLATURE]],Tableau1[[NOMENCLATURE]:[Exigence]],6,FALSE)</f>
        <v>Commercialisation</v>
      </c>
      <c r="E12" s="8" t="str">
        <f>VLOOKUP(Tableau2[[#This Row],[NOMENCLATURE]],Tableau1[[NOMENCLATURE]:[Exigence]],12,FALSE)</f>
        <v>Information des acquéreurs sur les chantiers avoisinants
Intégration de l'ensemble des programmes voisins et du calendrier des chantiers voisins dans les documents de commercialisation</v>
      </c>
    </row>
    <row r="13" spans="2:5" ht="51" x14ac:dyDescent="0.3">
      <c r="B13" s="2" t="s">
        <v>199</v>
      </c>
      <c r="C13" s="10" t="str">
        <f>VLOOKUP(Tableau2[[#This Row],[NOMENCLATURE]],Tableau1[[NOMENCLATURE]:[Exigence]],5,FALSE)</f>
        <v>1/Cadre de Vie</v>
      </c>
      <c r="D13" s="4" t="str">
        <f>VLOOKUP(Tableau2[[#This Row],[NOMENCLATURE]],Tableau1[[NOMENCLATURE]:[Exigence]],6,FALSE)</f>
        <v>Conception paysagère</v>
      </c>
      <c r="E13" s="8" t="str">
        <f>VLOOKUP(Tableau2[[#This Row],[NOMENCLATURE]],Tableau1[[NOMENCLATURE]:[Exigence]],12,FALSE)</f>
        <v xml:space="preserve">Albédo des surfaces extérieures
Le projet sera conçu pour viser un objectif albédo moyen de 0,4. 
Les façades et revêtements de sol extérieurs seront conçus de façon à éviter l'absorption de chaleur et la réverbération du rayonnement solaire (éviter les couleurs trop sombres et trop claires). A l'inverse, les toitures terrasses seront très claires ou végétalisées. </v>
      </c>
    </row>
    <row r="14" spans="2:5" ht="30.6" x14ac:dyDescent="0.3">
      <c r="B14" s="2" t="s">
        <v>200</v>
      </c>
      <c r="C14" s="10" t="str">
        <f>VLOOKUP(Tableau2[[#This Row],[NOMENCLATURE]],Tableau1[[NOMENCLATURE]:[Exigence]],5,FALSE)</f>
        <v>1/Cadre de Vie</v>
      </c>
      <c r="D14" s="4" t="str">
        <f>VLOOKUP(Tableau2[[#This Row],[NOMENCLATURE]],Tableau1[[NOMENCLATURE]:[Exigence]],6,FALSE)</f>
        <v>Copropriété durable</v>
      </c>
      <c r="E14" s="8" t="str">
        <f>VLOOKUP(Tableau2[[#This Row],[NOMENCLATURE]],Tableau1[[NOMENCLATURE]:[Exigence]],12,FALSE)</f>
        <v>Limiter la taille des copropriétés
Pour les immeubles collectifs de 3ème famille ou de famille inférieure, la taille de chaque copropriété, hors régime de copropriété liée aux parkings, est plafonnée entre 50 et 70 logements environ.</v>
      </c>
    </row>
    <row r="15" spans="2:5" ht="30.6" x14ac:dyDescent="0.3">
      <c r="B15" s="2" t="s">
        <v>201</v>
      </c>
      <c r="C15" s="10" t="str">
        <f>VLOOKUP(Tableau2[[#This Row],[NOMENCLATURE]],Tableau1[[NOMENCLATURE]:[Exigence]],5,FALSE)</f>
        <v>1/Cadre de Vie</v>
      </c>
      <c r="D15" s="4" t="str">
        <f>VLOOKUP(Tableau2[[#This Row],[NOMENCLATURE]],Tableau1[[NOMENCLATURE]:[Exigence]],6,FALSE)</f>
        <v>Matériaux et modes constructifs</v>
      </c>
      <c r="E15" s="8" t="str">
        <f>VLOOKUP(Tableau2[[#This Row],[NOMENCLATURE]],Tableau1[[NOMENCLATURE]:[Exigence]],12,FALSE)</f>
        <v>Garde-corps des balcons et loggias
Les garde-corps doivent être suffisamment opaques pour intimiser les balcons et loggias depuis l’espace public sans qu’il soit nécessaire d’ajouter de dispositifs occultants.</v>
      </c>
    </row>
    <row r="16" spans="2:5" ht="40.799999999999997" x14ac:dyDescent="0.3">
      <c r="B16" s="2" t="s">
        <v>202</v>
      </c>
      <c r="C16" s="10" t="str">
        <f>VLOOKUP(Tableau2[[#This Row],[NOMENCLATURE]],Tableau1[[NOMENCLATURE]:[Exigence]],5,FALSE)</f>
        <v>1/Cadre de Vie</v>
      </c>
      <c r="D16" s="4" t="str">
        <f>VLOOKUP(Tableau2[[#This Row],[NOMENCLATURE]],Tableau1[[NOMENCLATURE]:[Exigence]],6,FALSE)</f>
        <v>Performance environnementale</v>
      </c>
      <c r="E16" s="8" t="str">
        <f>VLOOKUP(Tableau2[[#This Row],[NOMENCLATURE]],Tableau1[[NOMENCLATURE]:[Exigence]],12,FALSE)</f>
        <v>Nombre d'heures d'inconfort (HQE CH.4.1)
Le nombre d'heures d'inconfort en dehors de la zone de confort de Givoni, calcul basé sur une STD, est : Inférieur ou égal à 70 heures en zone de bruit BR1; Inférieur ou égal à 60 heures en zone de bruit BR2; Inférieur ou égal à 50 heures en zone de bruit BR3.</v>
      </c>
    </row>
    <row r="17" spans="2:5" ht="40.799999999999997" x14ac:dyDescent="0.3">
      <c r="B17" s="2" t="s">
        <v>203</v>
      </c>
      <c r="C17" s="10" t="str">
        <f>VLOOKUP(Tableau2[[#This Row],[NOMENCLATURE]],Tableau1[[NOMENCLATURE]:[Exigence]],5,FALSE)</f>
        <v>1/Cadre de Vie</v>
      </c>
      <c r="D17" s="4" t="str">
        <f>VLOOKUP(Tableau2[[#This Row],[NOMENCLATURE]],Tableau1[[NOMENCLATURE]:[Exigence]],6,FALSE)</f>
        <v>Performance environnementale</v>
      </c>
      <c r="E17" s="8" t="str">
        <f>VLOOKUP(Tableau2[[#This Row],[NOMENCLATURE]],Tableau1[[NOMENCLATURE]:[Exigence]],12,FALSE)</f>
        <v>Nombre moyen d'heures d'inconfort "climat 2050"
En climat "scénario prospectif RCP4.5 2050", le nombre moyen d'heures d'inconfort en dehors de la zone de confort de Givoni, calcul basé sur une STD, est : Inférieur ou égal à 90 heures en zone de bruit BR1; Inférieur ou égal à 80 heures en zone de bruit BR2; Inférieur ou égal à 70 heures en zone de bruit BR3.</v>
      </c>
    </row>
    <row r="18" spans="2:5" ht="51" x14ac:dyDescent="0.3">
      <c r="B18" s="2" t="s">
        <v>204</v>
      </c>
      <c r="C18" s="10" t="str">
        <f>VLOOKUP(Tableau2[[#This Row],[NOMENCLATURE]],Tableau1[[NOMENCLATURE]:[Exigence]],5,FALSE)</f>
        <v>1/Cadre de Vie</v>
      </c>
      <c r="D18" s="4" t="str">
        <f>VLOOKUP(Tableau2[[#This Row],[NOMENCLATURE]],Tableau1[[NOMENCLATURE]:[Exigence]],6,FALSE)</f>
        <v>Performance environnementale</v>
      </c>
      <c r="E18" s="8" t="str">
        <f>VLOOKUP(Tableau2[[#This Row],[NOMENCLATURE]],Tableau1[[NOMENCLATURE]:[Exigence]],12,FALSE)</f>
        <v>Ensoleillement
Une étude d’ensoleillement est obligatoirement produite. Elle tient compte du masque engendré par les immeubles construits ou à construire. Cette étude doit permettre de démontrer :
o   Que chaque logement bénéficie d’au moins 2h d’ensoleillement le 21 décembre
o   Que les espaces extérieurs comportent des zones ensoleillées en hiver et des zones d’ombre en été</v>
      </c>
    </row>
    <row r="19" spans="2:5" ht="20.399999999999999" x14ac:dyDescent="0.3">
      <c r="B19" s="2" t="s">
        <v>205</v>
      </c>
      <c r="C19" s="10" t="str">
        <f>VLOOKUP(Tableau2[[#This Row],[NOMENCLATURE]],Tableau1[[NOMENCLATURE]:[Exigence]],5,FALSE)</f>
        <v>1/Cadre de Vie</v>
      </c>
      <c r="D19" s="4" t="str">
        <f>VLOOKUP(Tableau2[[#This Row],[NOMENCLATURE]],Tableau1[[NOMENCLATURE]:[Exigence]],6,FALSE)</f>
        <v>Performance environnementale</v>
      </c>
      <c r="E19" s="8" t="str">
        <f>VLOOKUP(Tableau2[[#This Row],[NOMENCLATURE]],Tableau1[[NOMENCLATURE]:[Exigence]],12,FALSE)</f>
        <v>Brasseurs d'air en plafond
Mise en oeuvre de brasseurs d'air si nécessaire. (HQE CH2.1.23)</v>
      </c>
    </row>
    <row r="20" spans="2:5" ht="20.399999999999999" x14ac:dyDescent="0.3">
      <c r="B20" s="2" t="s">
        <v>207</v>
      </c>
      <c r="C20" s="10" t="str">
        <f>VLOOKUP(Tableau2[[#This Row],[NOMENCLATURE]],Tableau1[[NOMENCLATURE]:[Exigence]],5,FALSE)</f>
        <v>1/Cadre de Vie</v>
      </c>
      <c r="D20" s="4" t="str">
        <f>VLOOKUP(Tableau2[[#This Row],[NOMENCLATURE]],Tableau1[[NOMENCLATURE]:[Exigence]],6,FALSE)</f>
        <v>Performance environnementale</v>
      </c>
      <c r="E20" s="8" t="str">
        <f>VLOOKUP(Tableau2[[#This Row],[NOMENCLATURE]],Tableau1[[NOMENCLATURE]:[Exigence]],12,FALSE)</f>
        <v xml:space="preserve">Exigence facteur solaire (HQE CH.1.18)
Le facteur solaire 'window' protections mobiles descendues est tel que :  Sws_AP ≤ 15% </v>
      </c>
    </row>
    <row r="21" spans="2:5" ht="51" x14ac:dyDescent="0.3">
      <c r="B21" s="2" t="s">
        <v>208</v>
      </c>
      <c r="C21" s="10" t="str">
        <f>VLOOKUP(Tableau2[[#This Row],[NOMENCLATURE]],Tableau1[[NOMENCLATURE]:[Exigence]],5,FALSE)</f>
        <v>1/Cadre de Vie</v>
      </c>
      <c r="D21" s="4" t="str">
        <f>VLOOKUP(Tableau2[[#This Row],[NOMENCLATURE]],Tableau1[[NOMENCLATURE]:[Exigence]],6,FALSE)</f>
        <v>Performance environnementale</v>
      </c>
      <c r="E21" s="8" t="str">
        <f>VLOOKUP(Tableau2[[#This Row],[NOMENCLATURE]],Tableau1[[NOMENCLATURE]:[Exigence]],12,FALSE)</f>
        <v>Indice d'ouverture en collectif (HQE CV.1.1.1.1)
Les séjours avec ou sans cuisine ouverte ont un indice d’ouverture supérieur ou égal à 15%.
Les cuisines fermées ont un indice d’ouverture supérieur ou égal à 10%.
Les chambres ont un indice d’ouverture supérieur ou égal à 12%.
Dans 20% des logements, la valeur de l'Io minorée au maximum de 20%  est tolérée  pour une des pièces</v>
      </c>
    </row>
    <row r="22" spans="2:5" ht="20.399999999999999" x14ac:dyDescent="0.3">
      <c r="B22" s="2" t="s">
        <v>209</v>
      </c>
      <c r="C22" s="10" t="str">
        <f>VLOOKUP(Tableau2[[#This Row],[NOMENCLATURE]],Tableau1[[NOMENCLATURE]:[Exigence]],5,FALSE)</f>
        <v>1/Cadre de Vie</v>
      </c>
      <c r="D22" s="4" t="str">
        <f>VLOOKUP(Tableau2[[#This Row],[NOMENCLATURE]],Tableau1[[NOMENCLATURE]:[Exigence]],6,FALSE)</f>
        <v>Performance environnementale</v>
      </c>
      <c r="E22" s="8" t="str">
        <f>VLOOKUP(Tableau2[[#This Row],[NOMENCLATURE]],Tableau1[[NOMENCLATURE]:[Exigence]],12,FALSE)</f>
        <v>Surface totale des baies (HQE CV.1.1.1.3)
La surface totale des baies du ou des logements, mesurée en tableau est supérieure ou égale à 1/5 ème de la surface habitable.</v>
      </c>
    </row>
    <row r="23" spans="2:5" ht="51" x14ac:dyDescent="0.3">
      <c r="B23" s="2" t="s">
        <v>211</v>
      </c>
      <c r="C23" s="10" t="str">
        <f>VLOOKUP(Tableau2[[#This Row],[NOMENCLATURE]],Tableau1[[NOMENCLATURE]:[Exigence]],5,FALSE)</f>
        <v>1/Cadre de Vie</v>
      </c>
      <c r="D23" s="4" t="str">
        <f>VLOOKUP(Tableau2[[#This Row],[NOMENCLATURE]],Tableau1[[NOMENCLATURE]:[Exigence]],6,FALSE)</f>
        <v>Performance environnementale</v>
      </c>
      <c r="E23" s="8" t="str">
        <f>VLOOKUP(Tableau2[[#This Row],[NOMENCLATURE]],Tableau1[[NOMENCLATURE]:[Exigence]],12,FALSE)</f>
        <v>Protections solaires : occultations extérieures (NF Habitat CH.2.2)
Toutes les baies verticales possèdent des occultations extérieures :
• Pour toutes les orientations en séjour, cuisine ouverte sur séjour et chambre ;
• Pour les orientations Est à Ouest via le Sud en cuisine fermée.
Toutes les baies horizontales ou inclinées (fenêtres de toit ou équivalent) possèdent des occultations extérieures.</v>
      </c>
    </row>
    <row r="24" spans="2:5" ht="30.6" x14ac:dyDescent="0.3">
      <c r="B24" s="2" t="s">
        <v>215</v>
      </c>
      <c r="C24" s="10" t="str">
        <f>VLOOKUP(Tableau2[[#This Row],[NOMENCLATURE]],Tableau1[[NOMENCLATURE]:[Exigence]],5,FALSE)</f>
        <v>1/Cadre de Vie</v>
      </c>
      <c r="D24" s="4" t="str">
        <f>VLOOKUP(Tableau2[[#This Row],[NOMENCLATURE]],Tableau1[[NOMENCLATURE]:[Exigence]],6,FALSE)</f>
        <v>Plan d'étage</v>
      </c>
      <c r="E24" s="8" t="str">
        <f>VLOOKUP(Tableau2[[#This Row],[NOMENCLATURE]],Tableau1[[NOMENCLATURE]:[Exigence]],12,FALSE)</f>
        <v>Hauteur sous plafond pour le stationnement en rez-de-chaussée ou en étage
Lorsque du stationnement est intégré en rez-de-chaussée ou en étage du bâtiment, les hauteurs sous plafond de ces espaces sont au minimum égales aux hauteurs sous plafond des autres étages courants.</v>
      </c>
    </row>
    <row r="25" spans="2:5" ht="30.6" x14ac:dyDescent="0.3">
      <c r="B25" s="2" t="s">
        <v>216</v>
      </c>
      <c r="C25" s="10" t="str">
        <f>VLOOKUP(Tableau2[[#This Row],[NOMENCLATURE]],Tableau1[[NOMENCLATURE]:[Exigence]],5,FALSE)</f>
        <v>1/Cadre de Vie</v>
      </c>
      <c r="D25" s="4" t="str">
        <f>VLOOKUP(Tableau2[[#This Row],[NOMENCLATURE]],Tableau1[[NOMENCLATURE]:[Exigence]],6,FALSE)</f>
        <v>Plan d'étage</v>
      </c>
      <c r="E25" s="8" t="str">
        <f>VLOOKUP(Tableau2[[#This Row],[NOMENCLATURE]],Tableau1[[NOMENCLATURE]:[Exigence]],12,FALSE)</f>
        <v>Limiter à 6 le nombre de logements par palier
Dans les immeubles collectifs, les plans d'étage et le positionnement des circulations sont conçus pour limiter à un maximum de 6 le nombre de logements par palier.</v>
      </c>
    </row>
    <row r="26" spans="2:5" ht="40.799999999999997" x14ac:dyDescent="0.3">
      <c r="B26" s="2" t="s">
        <v>219</v>
      </c>
      <c r="C26" s="10" t="str">
        <f>VLOOKUP(Tableau2[[#This Row],[NOMENCLATURE]],Tableau1[[NOMENCLATURE]:[Exigence]],5,FALSE)</f>
        <v>1/Cadre de Vie</v>
      </c>
      <c r="D26" s="4" t="str">
        <f>VLOOKUP(Tableau2[[#This Row],[NOMENCLATURE]],Tableau1[[NOMENCLATURE]:[Exigence]],6,FALSE)</f>
        <v>Plan d'étage</v>
      </c>
      <c r="E26" s="8" t="str">
        <f>VLOOKUP(Tableau2[[#This Row],[NOMENCLATURE]],Tableau1[[NOMENCLATURE]:[Exigence]],12,FALSE)</f>
        <v>Eclairage naturel circulations communes (HQE CV.1.2.1.1)
L'une des deux dispositions suivantes est respéctée :
• Les circulations horizontales desservant les logements disposent d'un éclairage naturel direct ou en second jour ;
• Les circulations verticales disposent d'un éclairage naturel direct.</v>
      </c>
    </row>
    <row r="27" spans="2:5" ht="40.799999999999997" x14ac:dyDescent="0.3">
      <c r="B27" s="2" t="s">
        <v>221</v>
      </c>
      <c r="C27" s="10" t="str">
        <f>VLOOKUP(Tableau2[[#This Row],[NOMENCLATURE]],Tableau1[[NOMENCLATURE]:[Exigence]],5,FALSE)</f>
        <v>1/Cadre de Vie</v>
      </c>
      <c r="D27" s="4" t="str">
        <f>VLOOKUP(Tableau2[[#This Row],[NOMENCLATURE]],Tableau1[[NOMENCLATURE]:[Exigence]],6,FALSE)</f>
        <v>Plan d'étage</v>
      </c>
      <c r="E27" s="8" t="str">
        <f>VLOOKUP(Tableau2[[#This Row],[NOMENCLATURE]],Tableau1[[NOMENCLATURE]:[Exigence]],12,FALSE)</f>
        <v>Logements multi-orientés et traversants
-A partir du T4, tous les logements sont traversants (ouvrants présents sur deux façades opposées)
-Tous les T3 sont au minimum bi-orientés
-Aucun logement mono-orienté, n'est orienté au nord</v>
      </c>
    </row>
    <row r="28" spans="2:5" ht="20.399999999999999" x14ac:dyDescent="0.3">
      <c r="B28" s="2" t="s">
        <v>222</v>
      </c>
      <c r="C28" s="10" t="str">
        <f>VLOOKUP(Tableau2[[#This Row],[NOMENCLATURE]],Tableau1[[NOMENCLATURE]:[Exigence]],5,FALSE)</f>
        <v>1/Cadre de Vie</v>
      </c>
      <c r="D28" s="4" t="str">
        <f>VLOOKUP(Tableau2[[#This Row],[NOMENCLATURE]],Tableau1[[NOMENCLATURE]:[Exigence]],6,FALSE)</f>
        <v>Plan d'étage</v>
      </c>
      <c r="E28" s="8" t="str">
        <f>VLOOKUP(Tableau2[[#This Row],[NOMENCLATURE]],Tableau1[[NOMENCLATURE]:[Exigence]],12,FALSE)</f>
        <v>Chambres
Aucune chambre n'est commandée par une autre chambre</v>
      </c>
    </row>
    <row r="29" spans="2:5" ht="71.400000000000006" x14ac:dyDescent="0.3">
      <c r="B29" s="2" t="s">
        <v>223</v>
      </c>
      <c r="C29" s="10" t="str">
        <f>VLOOKUP(Tableau2[[#This Row],[NOMENCLATURE]],Tableau1[[NOMENCLATURE]:[Exigence]],5,FALSE)</f>
        <v>1/Cadre de Vie</v>
      </c>
      <c r="D29" s="4" t="str">
        <f>VLOOKUP(Tableau2[[#This Row],[NOMENCLATURE]],Tableau1[[NOMENCLATURE]:[Exigence]],6,FALSE)</f>
        <v>Plan d'étage</v>
      </c>
      <c r="E29" s="8" t="str">
        <f>VLOOKUP(Tableau2[[#This Row],[NOMENCLATURE]],Tableau1[[NOMENCLATURE]:[Exigence]],12,FALSE)</f>
        <v>Taille minimale des logements
80% des logements respectent les tailles minimales par typologie de logements suivantes (SHAB) :
T1 : 28 m²
T2 : 45 m²
T3 : 62 m²
T4 : 79 m²
T5 : 96 m²</v>
      </c>
    </row>
    <row r="30" spans="2:5" ht="71.400000000000006" x14ac:dyDescent="0.3">
      <c r="B30" s="2" t="s">
        <v>225</v>
      </c>
      <c r="C30" s="10" t="str">
        <f>VLOOKUP(Tableau2[[#This Row],[NOMENCLATURE]],Tableau1[[NOMENCLATURE]:[Exigence]],5,FALSE)</f>
        <v>1/Cadre de Vie</v>
      </c>
      <c r="D30" s="4" t="str">
        <f>VLOOKUP(Tableau2[[#This Row],[NOMENCLATURE]],Tableau1[[NOMENCLATURE]:[Exigence]],6,FALSE)</f>
        <v>Plan d'étage</v>
      </c>
      <c r="E30" s="8" t="str">
        <f>VLOOKUP(Tableau2[[#This Row],[NOMENCLATURE]],Tableau1[[NOMENCLATURE]:[Exigence]],12,FALSE)</f>
        <v>Taille minimale de l'ensemble séjour + cuisine
80% des logements respectent les tailles minimales suivantes pour l'ensemble séjour + cuisine (SHAB) : 
T1 : 23 m²
T2 : 25 m²
T3 : 27 m²
T4 : 29 m²
T5 : 31 m²</v>
      </c>
    </row>
    <row r="31" spans="2:5" ht="40.799999999999997" x14ac:dyDescent="0.3">
      <c r="B31" s="2" t="s">
        <v>227</v>
      </c>
      <c r="C31" s="10" t="str">
        <f>VLOOKUP(Tableau2[[#This Row],[NOMENCLATURE]],Tableau1[[NOMENCLATURE]:[Exigence]],5,FALSE)</f>
        <v>1/Cadre de Vie</v>
      </c>
      <c r="D31" s="4" t="str">
        <f>VLOOKUP(Tableau2[[#This Row],[NOMENCLATURE]],Tableau1[[NOMENCLATURE]:[Exigence]],6,FALSE)</f>
        <v>Plan d'étage</v>
      </c>
      <c r="E31" s="8" t="str">
        <f>VLOOKUP(Tableau2[[#This Row],[NOMENCLATURE]],Tableau1[[NOMENCLATURE]:[Exigence]],12,FALSE)</f>
        <v>Taille minimale des chambres
80% des logements respectent les tailles minimales de chambres suivants :
Première chambre : au moins 12 m²
Autres chambres : au moins 10,5 m²</v>
      </c>
    </row>
    <row r="32" spans="2:5" ht="51" x14ac:dyDescent="0.3">
      <c r="B32" s="2" t="s">
        <v>229</v>
      </c>
      <c r="C32" s="10" t="str">
        <f>VLOOKUP(Tableau2[[#This Row],[NOMENCLATURE]],Tableau1[[NOMENCLATURE]:[Exigence]],5,FALSE)</f>
        <v>1/Cadre de Vie</v>
      </c>
      <c r="D32" s="4" t="str">
        <f>VLOOKUP(Tableau2[[#This Row],[NOMENCLATURE]],Tableau1[[NOMENCLATURE]:[Exigence]],6,FALSE)</f>
        <v>Plan d'étage</v>
      </c>
      <c r="E32" s="8" t="str">
        <f>VLOOKUP(Tableau2[[#This Row],[NOMENCLATURE]],Tableau1[[NOMENCLATURE]:[Exigence]],12,FALSE)</f>
        <v>Hauteur sous plafond
Sauf à ce que les règles de PLU impliquent la perte d'un étage :
100% des logements respectent les hauteurs sous-plafond minimales suivantes :
Minimum 2,70 m sur Rez-de-chaussée, R+1 et R+2.
Minimum 2,50 m étages supérieurs</v>
      </c>
    </row>
    <row r="33" spans="2:5" ht="30.6" x14ac:dyDescent="0.3">
      <c r="B33" s="2" t="s">
        <v>231</v>
      </c>
      <c r="C33" s="10" t="str">
        <f>VLOOKUP(Tableau2[[#This Row],[NOMENCLATURE]],Tableau1[[NOMENCLATURE]:[Exigence]],5,FALSE)</f>
        <v>1/Cadre de Vie</v>
      </c>
      <c r="D33" s="4" t="str">
        <f>VLOOKUP(Tableau2[[#This Row],[NOMENCLATURE]],Tableau1[[NOMENCLATURE]:[Exigence]],6,FALSE)</f>
        <v>Plan d'étage</v>
      </c>
      <c r="E33" s="8" t="str">
        <f>VLOOKUP(Tableau2[[#This Row],[NOMENCLATURE]],Tableau1[[NOMENCLATURE]:[Exigence]],12,FALSE)</f>
        <v>Hauteur sous plafond
Dans un environnement urbain où des socles actifs peuvent occuper les RDC, la hauteur sous plafond  de ceux-ci doit permettre un autre usage que du logement, soit une hsp &gt; ou = à 3.50m ou disposer de planchers fusibles.</v>
      </c>
    </row>
    <row r="34" spans="2:5" ht="51" x14ac:dyDescent="0.3">
      <c r="B34" s="2" t="s">
        <v>232</v>
      </c>
      <c r="C34" s="10" t="str">
        <f>VLOOKUP(Tableau2[[#This Row],[NOMENCLATURE]],Tableau1[[NOMENCLATURE]:[Exigence]],5,FALSE)</f>
        <v>1/Cadre de Vie</v>
      </c>
      <c r="D34" s="4" t="str">
        <f>VLOOKUP(Tableau2[[#This Row],[NOMENCLATURE]],Tableau1[[NOMENCLATURE]:[Exigence]],6,FALSE)</f>
        <v>Plan d'étage</v>
      </c>
      <c r="E34" s="8" t="str">
        <f>VLOOKUP(Tableau2[[#This Row],[NOMENCLATURE]],Tableau1[[NOMENCLATURE]:[Exigence]],12,FALSE)</f>
        <v>Mutabilité des espaces cuisine / séjour
A partir du T3, 80% des cuisines sont fermables et conçues de la façon suivante :
• si elle est livrée fermée, elle dispose de cloisons démontables ou abattables qui ne nécessitent pas d'intervention sur les réseaux d'eau et d'électricité;
• disposant d'une fenêtre.</v>
      </c>
    </row>
    <row r="35" spans="2:5" ht="71.400000000000006" x14ac:dyDescent="0.3">
      <c r="B35" s="2" t="s">
        <v>236</v>
      </c>
      <c r="C35" s="10" t="str">
        <f>VLOOKUP(Tableau2[[#This Row],[NOMENCLATURE]],Tableau1[[NOMENCLATURE]:[Exigence]],5,FALSE)</f>
        <v>1/Cadre de Vie</v>
      </c>
      <c r="D35" s="4" t="str">
        <f>VLOOKUP(Tableau2[[#This Row],[NOMENCLATURE]],Tableau1[[NOMENCLATURE]:[Exigence]],6,FALSE)</f>
        <v>Plan d'étage</v>
      </c>
      <c r="E35" s="8" t="str">
        <f>VLOOKUP(Tableau2[[#This Row],[NOMENCLATURE]],Tableau1[[NOMENCLATURE]:[Exigence]],12,FALSE)</f>
        <v>Espaces extérieurs accessibles
Hors zones de bruit, 80% des logements sont pourvus d'un espace extérieur privatif d'une profondeur minimale de 1,8m et une surface minimale fonctionnelle :
- T1 et T2 : 3,3 m²
- T3 : 5 m²
- T4 : 7 m²
- T5 : 9 m²</v>
      </c>
    </row>
    <row r="36" spans="2:5" ht="61.2" x14ac:dyDescent="0.3">
      <c r="B36" s="2" t="s">
        <v>248</v>
      </c>
      <c r="C36" s="10" t="str">
        <f>VLOOKUP(Tableau2[[#This Row],[NOMENCLATURE]],Tableau1[[NOMENCLATURE]:[Exigence]],5,FALSE)</f>
        <v>2/Biodiversité</v>
      </c>
      <c r="D36" s="4" t="str">
        <f>VLOOKUP(Tableau2[[#This Row],[NOMENCLATURE]],Tableau1[[NOMENCLATURE]:[Exigence]],6,FALSE)</f>
        <v>Conception paysagère</v>
      </c>
      <c r="E36" s="8" t="str">
        <f>VLOOKUP(Tableau2[[#This Row],[NOMENCLATURE]],Tableau1[[NOMENCLATURE]:[Exigence]],12,FALSE)</f>
        <v>Palette végétale (HQE BDV.4.3)
Les espèces plantées sont :
- non invasives ;
- peu allergènes : l’introduction d’espèces allergènes ne dépasse pas 25% , en particulier les allergènes classés à risque 4 et 5 ;
- adaptées au climat et au terrain ;
- s’appuyant sur des strates végétales diversifiées.</v>
      </c>
    </row>
    <row r="37" spans="2:5" ht="30.6" x14ac:dyDescent="0.3">
      <c r="B37" s="2" t="s">
        <v>249</v>
      </c>
      <c r="C37" s="10" t="str">
        <f>VLOOKUP(Tableau2[[#This Row],[NOMENCLATURE]],Tableau1[[NOMENCLATURE]:[Exigence]],5,FALSE)</f>
        <v>2/Biodiversité</v>
      </c>
      <c r="D37" s="4" t="str">
        <f>VLOOKUP(Tableau2[[#This Row],[NOMENCLATURE]],Tableau1[[NOMENCLATURE]:[Exigence]],6,FALSE)</f>
        <v>Conception paysagère</v>
      </c>
      <c r="E37" s="8" t="str">
        <f>VLOOKUP(Tableau2[[#This Row],[NOMENCLATURE]],Tableau1[[NOMENCLATURE]:[Exigence]],12,FALSE)</f>
        <v>Qualité des sols en cas de verger ou potager
En cas de réalisation de potager ou verger en pleine terre au sein du lot immobilier, réalisation systématique d’une EQRS (évaluation quantitative des risques sanitaires, analyse des risques résiduels et interprétation de l'état des milieux)</v>
      </c>
    </row>
    <row r="38" spans="2:5" ht="40.799999999999997" x14ac:dyDescent="0.3">
      <c r="B38" s="2" t="s">
        <v>251</v>
      </c>
      <c r="C38" s="10" t="str">
        <f>VLOOKUP(Tableau2[[#This Row],[NOMENCLATURE]],Tableau1[[NOMENCLATURE]:[Exigence]],5,FALSE)</f>
        <v>2/Biodiversité</v>
      </c>
      <c r="D38" s="4" t="str">
        <f>VLOOKUP(Tableau2[[#This Row],[NOMENCLATURE]],Tableau1[[NOMENCLATURE]:[Exigence]],6,FALSE)</f>
        <v>Conception paysagère</v>
      </c>
      <c r="E38" s="8" t="str">
        <f>VLOOKUP(Tableau2[[#This Row],[NOMENCLATURE]],Tableau1[[NOMENCLATURE]:[Exigence]],12,FALSE)</f>
        <v>Surface de pleine terre
Afin de favoriser la végétalisation, le projet respecte le pourcentage minimum de surface de la parcelle en espaces verts pleine terre (c'est à dire sans construction dessous), défini dans le fiche d'emprise.
Nota : la fiche d'emprise doit être fournie par le maître d'ouvrage.</v>
      </c>
    </row>
    <row r="39" spans="2:5" ht="51" x14ac:dyDescent="0.3">
      <c r="B39" s="2" t="s">
        <v>252</v>
      </c>
      <c r="C39" s="10" t="str">
        <f>VLOOKUP(Tableau2[[#This Row],[NOMENCLATURE]],Tableau1[[NOMENCLATURE]:[Exigence]],5,FALSE)</f>
        <v>2/Biodiversité</v>
      </c>
      <c r="D39" s="4" t="str">
        <f>VLOOKUP(Tableau2[[#This Row],[NOMENCLATURE]],Tableau1[[NOMENCLATURE]:[Exigence]],6,FALSE)</f>
        <v>Conception paysagère</v>
      </c>
      <c r="E39" s="8" t="str">
        <f>VLOOKUP(Tableau2[[#This Row],[NOMENCLATURE]],Tableau1[[NOMENCLATURE]:[Exigence]],12,FALSE)</f>
        <v>Mise en oeuvre de mesures favorables à la biodiversité - Diagnostic écologique (HQE BDV.3.2)
Dans le cas d'enjeux écologiques prégnants sur le secteur et si demandé par la fiche d'emprise, le site initial fait l'objet d'un diagnostic écologique réalisé par un écologue ou une personne compétente qui fournit également un rapport de préconisations. Une mission de suivi de la bonne mise en œuvre des engagements pris suite à ce rapport  est confiée à l'équipe de conception.</v>
      </c>
    </row>
    <row r="40" spans="2:5" ht="30.6" x14ac:dyDescent="0.3">
      <c r="B40" s="2" t="s">
        <v>253</v>
      </c>
      <c r="C40" s="10" t="str">
        <f>VLOOKUP(Tableau2[[#This Row],[NOMENCLATURE]],Tableau1[[NOMENCLATURE]:[Exigence]],5,FALSE)</f>
        <v>2/Biodiversité</v>
      </c>
      <c r="D40" s="4" t="str">
        <f>VLOOKUP(Tableau2[[#This Row],[NOMENCLATURE]],Tableau1[[NOMENCLATURE]:[Exigence]],6,FALSE)</f>
        <v>Conception paysagère</v>
      </c>
      <c r="E40" s="8" t="str">
        <f>VLOOKUP(Tableau2[[#This Row],[NOMENCLATURE]],Tableau1[[NOMENCLATURE]:[Exigence]],12,FALSE)</f>
        <v>Mise en oeuvre de mesures favorables à la biodiversité - moyens juridiques
Mise en place de moyens juridiques (règlements de copropriété notamment) pour préserver les mesures favorables à la biodiversité intégrées à la construction. Définition des moyens d’entretien et formation du premier syndic.</v>
      </c>
    </row>
    <row r="41" spans="2:5" ht="30.6" x14ac:dyDescent="0.3">
      <c r="B41" s="2" t="s">
        <v>255</v>
      </c>
      <c r="C41" s="10" t="str">
        <f>VLOOKUP(Tableau2[[#This Row],[NOMENCLATURE]],Tableau1[[NOMENCLATURE]:[Exigence]],5,FALSE)</f>
        <v>2/Biodiversité</v>
      </c>
      <c r="D41" s="4" t="str">
        <f>VLOOKUP(Tableau2[[#This Row],[NOMENCLATURE]],Tableau1[[NOMENCLATURE]:[Exigence]],6,FALSE)</f>
        <v>Conception paysagère</v>
      </c>
      <c r="E41" s="8" t="str">
        <f>VLOOKUP(Tableau2[[#This Row],[NOMENCLATURE]],Tableau1[[NOMENCLATURE]:[Exigence]],12,FALSE)</f>
        <v>Superficie des toitures végétalisées
Le projet respecte le pourcentage minimum de superficie de toitures végétalisées, défini dans la fiche emprise.
Nota : la fiche d'emprise doit être fournie par le maître d'ouvrage.</v>
      </c>
    </row>
    <row r="42" spans="2:5" ht="20.399999999999999" x14ac:dyDescent="0.3">
      <c r="B42" s="2" t="s">
        <v>256</v>
      </c>
      <c r="C42" s="10" t="str">
        <f>VLOOKUP(Tableau2[[#This Row],[NOMENCLATURE]],Tableau1[[NOMENCLATURE]:[Exigence]],5,FALSE)</f>
        <v>2/Biodiversité</v>
      </c>
      <c r="D42" s="4" t="str">
        <f>VLOOKUP(Tableau2[[#This Row],[NOMENCLATURE]],Tableau1[[NOMENCLATURE]:[Exigence]],6,FALSE)</f>
        <v>Conception paysagère</v>
      </c>
      <c r="E42" s="8" t="str">
        <f>VLOOKUP(Tableau2[[#This Row],[NOMENCLATURE]],Tableau1[[NOMENCLATURE]:[Exigence]],12,FALSE)</f>
        <v>Epaisseur de substrat de toiture végétalisée
Pour les toitures végétalisées, l'épaisseur de substrat minimale est de 15cm</v>
      </c>
    </row>
    <row r="43" spans="2:5" ht="40.799999999999997" x14ac:dyDescent="0.3">
      <c r="B43" s="2" t="s">
        <v>259</v>
      </c>
      <c r="C43" s="10" t="str">
        <f>VLOOKUP(Tableau2[[#This Row],[NOMENCLATURE]],Tableau1[[NOMENCLATURE]:[Exigence]],5,FALSE)</f>
        <v>2/Biodiversité</v>
      </c>
      <c r="D43" s="4" t="str">
        <f>VLOOKUP(Tableau2[[#This Row],[NOMENCLATURE]],Tableau1[[NOMENCLATURE]:[Exigence]],6,FALSE)</f>
        <v>Conception paysagère</v>
      </c>
      <c r="E43" s="8" t="str">
        <f>VLOOKUP(Tableau2[[#This Row],[NOMENCLATURE]],Tableau1[[NOMENCLATURE]:[Exigence]],12,FALSE)</f>
        <v>Articulation du projet paysager avec le projet paysager du quartier
Projet paysager des espaces extérieurs au lot immobilier articulé avec le projet paysager du quartier et favorisant la fraîcheur au sein des logements. Pour cela, le projet paysager du lot est validé par le paysagiste de l'opération préalablement au dépôt de la demande de PC</v>
      </c>
    </row>
    <row r="44" spans="2:5" ht="71.400000000000006" x14ac:dyDescent="0.3">
      <c r="B44" s="2" t="s">
        <v>261</v>
      </c>
      <c r="C44" s="10" t="str">
        <f>VLOOKUP(Tableau2[[#This Row],[NOMENCLATURE]],Tableau1[[NOMENCLATURE]:[Exigence]],5,FALSE)</f>
        <v>2/Biodiversité</v>
      </c>
      <c r="D44" s="4" t="str">
        <f>VLOOKUP(Tableau2[[#This Row],[NOMENCLATURE]],Tableau1[[NOMENCLATURE]:[Exigence]],6,FALSE)</f>
        <v>Conception paysagère</v>
      </c>
      <c r="E44" s="8" t="str">
        <f>VLOOKUP(Tableau2[[#This Row],[NOMENCLATURE]],Tableau1[[NOMENCLATURE]:[Exigence]],12,FALSE)</f>
        <v>Espace de rafraichissement (HQE CH.3.5.1)
Les bâtiments disposent d’un espace extérieur de rafraichissement hors bâti, intégré à l’opération (1)(2)(3).
1. Un espace extérieur de rafraichissement située dans l’environnement attenant à l’opération, destiné au confort des usagers en période chaude ou caniculaire.
2. Espace ombragé végétalisé, petits parcs aménagés, allées arborées, espace de rafraichissement avec bassins et étendues d’eau, ombrières végétalisées ou tous autres dispositions équivalentes.
3. Les bassins à eau stagnante sont à éviter. Le traitement des eaux pour éviter la prolifération des moustiques est privilégié.</v>
      </c>
    </row>
    <row r="45" spans="2:5" ht="20.399999999999999" x14ac:dyDescent="0.3">
      <c r="B45" s="2" t="s">
        <v>262</v>
      </c>
      <c r="C45" s="10" t="str">
        <f>VLOOKUP(Tableau2[[#This Row],[NOMENCLATURE]],Tableau1[[NOMENCLATURE]:[Exigence]],5,FALSE)</f>
        <v>2/Biodiversité</v>
      </c>
      <c r="D45" s="4" t="str">
        <f>VLOOKUP(Tableau2[[#This Row],[NOMENCLATURE]],Tableau1[[NOMENCLATURE]:[Exigence]],6,FALSE)</f>
        <v>Conception paysagère</v>
      </c>
      <c r="E45" s="8" t="str">
        <f>VLOOKUP(Tableau2[[#This Row],[NOMENCLATURE]],Tableau1[[NOMENCLATURE]:[Exigence]],12,FALSE)</f>
        <v>Programme d’entretien et de maintenance des aménagements paysagers (HQE BDV.4.5)
Dans le cas d’aménagements paysagers, le programme d’entretien et de maintenance est fourni aux gestionnaires.</v>
      </c>
    </row>
    <row r="46" spans="2:5" ht="30.6" x14ac:dyDescent="0.3">
      <c r="B46" s="2" t="s">
        <v>263</v>
      </c>
      <c r="C46" s="10" t="str">
        <f>VLOOKUP(Tableau2[[#This Row],[NOMENCLATURE]],Tableau1[[NOMENCLATURE]:[Exigence]],5,FALSE)</f>
        <v>2/Biodiversité</v>
      </c>
      <c r="D46" s="4" t="str">
        <f>VLOOKUP(Tableau2[[#This Row],[NOMENCLATURE]],Tableau1[[NOMENCLATURE]:[Exigence]],6,FALSE)</f>
        <v>Copropriété durable</v>
      </c>
      <c r="E46" s="8" t="str">
        <f>VLOOKUP(Tableau2[[#This Row],[NOMENCLATURE]],Tableau1[[NOMENCLATURE]:[Exigence]],12,FALSE)</f>
        <v>Suppression des produits phytosanitaires
Engagement, via un bail vert ou le règlement de copropriété, à mettre en place une gestion différenciée et zéro phyto des espaces végétalisés de l’opération</v>
      </c>
    </row>
    <row r="47" spans="2:5" ht="40.799999999999997" x14ac:dyDescent="0.3">
      <c r="B47" s="2" t="s">
        <v>264</v>
      </c>
      <c r="C47" s="10" t="str">
        <f>VLOOKUP(Tableau2[[#This Row],[NOMENCLATURE]],Tableau1[[NOMENCLATURE]:[Exigence]],5,FALSE)</f>
        <v>2/Biodiversité</v>
      </c>
      <c r="D47" s="4" t="str">
        <f>VLOOKUP(Tableau2[[#This Row],[NOMENCLATURE]],Tableau1[[NOMENCLATURE]:[Exigence]],6,FALSE)</f>
        <v>Performance environnementale</v>
      </c>
      <c r="E47" s="8" t="str">
        <f>VLOOKUP(Tableau2[[#This Row],[NOMENCLATURE]],Tableau1[[NOMENCLATURE]:[Exigence]],12,FALSE)</f>
        <v>Calcul du coefficient d'imperméabilisation de la parcelle
Le coefficient d’imperméabilisation de la parcelle concernée est inférieur ou égal au pourcentage défini dans la fiche d'emprise.
Nota : la fiche d'emprise doit être fournie par le maître d'ouvrage.</v>
      </c>
    </row>
    <row r="48" spans="2:5" ht="20.399999999999999" x14ac:dyDescent="0.3">
      <c r="B48" s="2" t="s">
        <v>266</v>
      </c>
      <c r="C48" s="10" t="str">
        <f>VLOOKUP(Tableau2[[#This Row],[NOMENCLATURE]],Tableau1[[NOMENCLATURE]:[Exigence]],5,FALSE)</f>
        <v>2/Biodiversité</v>
      </c>
      <c r="D48" s="4" t="str">
        <f>VLOOKUP(Tableau2[[#This Row],[NOMENCLATURE]],Tableau1[[NOMENCLATURE]:[Exigence]],6,FALSE)</f>
        <v>Performance environnementale</v>
      </c>
      <c r="E48" s="8" t="str">
        <f>VLOOKUP(Tableau2[[#This Row],[NOMENCLATURE]],Tableau1[[NOMENCLATURE]:[Exigence]],12,FALSE)</f>
        <v>Infiltration à la parcelle
Respecter la lame d'eau à abattre selon fiche emprise. Ex : 100% d'une pluie de 4mm.</v>
      </c>
    </row>
    <row r="49" spans="2:5" ht="20.399999999999999" x14ac:dyDescent="0.3">
      <c r="B49" s="2" t="s">
        <v>267</v>
      </c>
      <c r="C49" s="10" t="str">
        <f>VLOOKUP(Tableau2[[#This Row],[NOMENCLATURE]],Tableau1[[NOMENCLATURE]:[Exigence]],5,FALSE)</f>
        <v>2/Biodiversité</v>
      </c>
      <c r="D49" s="4" t="str">
        <f>VLOOKUP(Tableau2[[#This Row],[NOMENCLATURE]],Tableau1[[NOMENCLATURE]:[Exigence]],6,FALSE)</f>
        <v>Performance environnementale</v>
      </c>
      <c r="E49" s="8" t="str">
        <f>VLOOKUP(Tableau2[[#This Row],[NOMENCLATURE]],Tableau1[[NOMENCLATURE]:[Exigence]],12,FALSE)</f>
        <v>Rétention restitution
Respect du débit de fuite maximal en L/s/ha, défini dans la fiche d’emprise</v>
      </c>
    </row>
    <row r="50" spans="2:5" ht="20.399999999999999" x14ac:dyDescent="0.3">
      <c r="B50" s="2" t="s">
        <v>270</v>
      </c>
      <c r="C50" s="10" t="str">
        <f>VLOOKUP(Tableau2[[#This Row],[NOMENCLATURE]],Tableau1[[NOMENCLATURE]:[Exigence]],5,FALSE)</f>
        <v>3/Economie circulaire</v>
      </c>
      <c r="D50" s="4" t="str">
        <f>VLOOKUP(Tableau2[[#This Row],[NOMENCLATURE]],Tableau1[[NOMENCLATURE]:[Exigence]],6,FALSE)</f>
        <v>Certification</v>
      </c>
      <c r="E50" s="8" t="str">
        <f>VLOOKUP(Tableau2[[#This Row],[NOMENCLATURE]],Tableau1[[NOMENCLATURE]:[Exigence]],12,FALSE)</f>
        <v>Forêt écocertifiée (HQE REM.1.2.2)
Les produits de construction neufs à base de bois sont issus de forêts éco-certifiées (PEFC ou FSC).</v>
      </c>
    </row>
    <row r="51" spans="2:5" ht="30.6" x14ac:dyDescent="0.3">
      <c r="B51" s="2" t="s">
        <v>272</v>
      </c>
      <c r="C51" s="10" t="str">
        <f>VLOOKUP(Tableau2[[#This Row],[NOMENCLATURE]],Tableau1[[NOMENCLATURE]:[Exigence]],5,FALSE)</f>
        <v>3/Economie circulaire</v>
      </c>
      <c r="D51" s="4" t="str">
        <f>VLOOKUP(Tableau2[[#This Row],[NOMENCLATURE]],Tableau1[[NOMENCLATURE]:[Exigence]],6,FALSE)</f>
        <v>Chantier</v>
      </c>
      <c r="E51" s="8" t="str">
        <f>VLOOKUP(Tableau2[[#This Row],[NOMENCLATURE]],Tableau1[[NOMENCLATURE]:[Exigence]],12,FALSE)</f>
        <v>Limitation des déblais et remblais
Production d'une note précisant les solutions mises en œuvre afin de limiter les déblais / remblais à l’échelle du lot. Mode de preuve : note par le BE VRD du lot vérifiée par le BE VRD de GPA.</v>
      </c>
    </row>
    <row r="52" spans="2:5" ht="30.6" x14ac:dyDescent="0.3">
      <c r="B52" s="2" t="s">
        <v>273</v>
      </c>
      <c r="C52" s="10" t="str">
        <f>VLOOKUP(Tableau2[[#This Row],[NOMENCLATURE]],Tableau1[[NOMENCLATURE]:[Exigence]],5,FALSE)</f>
        <v>3/Economie circulaire</v>
      </c>
      <c r="D52" s="4" t="str">
        <f>VLOOKUP(Tableau2[[#This Row],[NOMENCLATURE]],Tableau1[[NOMENCLATURE]:[Exigence]],6,FALSE)</f>
        <v>Chantier</v>
      </c>
      <c r="E52" s="8" t="str">
        <f>VLOOKUP(Tableau2[[#This Row],[NOMENCLATURE]],Tableau1[[NOMENCLATURE]:[Exigence]],12,FALSE)</f>
        <v>Elaboration du PIC dès la phase PC
Tout projet intégrant de la construction hors-site, le plan d'installation de chantier (PIC) est défini dès le dossier de demande de permis de construire.</v>
      </c>
    </row>
    <row r="53" spans="2:5" ht="30.6" x14ac:dyDescent="0.3">
      <c r="B53" s="2" t="s">
        <v>274</v>
      </c>
      <c r="C53" s="10" t="str">
        <f>VLOOKUP(Tableau2[[#This Row],[NOMENCLATURE]],Tableau1[[NOMENCLATURE]:[Exigence]],5,FALSE)</f>
        <v>3/Economie circulaire</v>
      </c>
      <c r="D53" s="4" t="str">
        <f>VLOOKUP(Tableau2[[#This Row],[NOMENCLATURE]],Tableau1[[NOMENCLATURE]:[Exigence]],6,FALSE)</f>
        <v>Matériaux et modes constructifs</v>
      </c>
      <c r="E53" s="8" t="str">
        <f>VLOOKUP(Tableau2[[#This Row],[NOMENCLATURE]],Tableau1[[NOMENCLATURE]:[Exigence]],12,FALSE)</f>
        <v>Durabilité de l'enveloppe (HQE CDE.1.1)
Sur l’ensemble des façades : les matériaux utilisés auront une durabilité très longue avec une fréquence d’entretien limitée, un niveau de pérennité de classe B selon calcul Cerqual.</v>
      </c>
    </row>
    <row r="54" spans="2:5" ht="112.2" x14ac:dyDescent="0.3">
      <c r="B54" s="2" t="s">
        <v>275</v>
      </c>
      <c r="C54" s="10" t="str">
        <f>VLOOKUP(Tableau2[[#This Row],[NOMENCLATURE]],Tableau1[[NOMENCLATURE]:[Exigence]],5,FALSE)</f>
        <v>3/Economie circulaire</v>
      </c>
      <c r="D54" s="4" t="str">
        <f>VLOOKUP(Tableau2[[#This Row],[NOMENCLATURE]],Tableau1[[NOMENCLATURE]:[Exigence]],6,FALSE)</f>
        <v>Matériaux et modes constructifs</v>
      </c>
      <c r="E54" s="8" t="str">
        <f>VLOOKUP(Tableau2[[#This Row],[NOMENCLATURE]],Tableau1[[NOMENCLATURE]:[Exigence]],12,FALSE)</f>
        <v>Pérennité des matériaux des façades
•	Pour les façades en fonds de loggias, sous balcons filants ou non visibles depuis l’espace public, les parements doivent être durables, adaptés à l’exposition aux intempéries, et faciles d’entretien - réparation. 
•	Pour les façades visibles depuis l’espace public, sont interdits : 
o	Matériaux agrafés
o	Enduits et bardages bois non protégés des intempéries 
o	Enduits et bardages sur isolation par l’extérieur
•	Les façades au RDC accessibles depuis l’espace public disposent de parements lourds, robustes et durables. Sont interdits :  
o	Matériaux agrafés
o	Enduits
o	Tous types de bardages</v>
      </c>
    </row>
    <row r="55" spans="2:5" ht="20.399999999999999" x14ac:dyDescent="0.3">
      <c r="B55" s="2" t="s">
        <v>276</v>
      </c>
      <c r="C55" s="10" t="str">
        <f>VLOOKUP(Tableau2[[#This Row],[NOMENCLATURE]],Tableau1[[NOMENCLATURE]:[Exigence]],5,FALSE)</f>
        <v>3/Economie circulaire</v>
      </c>
      <c r="D55" s="4" t="str">
        <f>VLOOKUP(Tableau2[[#This Row],[NOMENCLATURE]],Tableau1[[NOMENCLATURE]:[Exigence]],6,FALSE)</f>
        <v>Matériaux et modes constructifs</v>
      </c>
      <c r="E55" s="8" t="str">
        <f>VLOOKUP(Tableau2[[#This Row],[NOMENCLATURE]],Tableau1[[NOMENCLATURE]:[Exigence]],12,FALSE)</f>
        <v>Traitement des façades visibles depuis l'espace public
Les modénatures seront conçues pour limiter le vieillissement (coulures,…) et le besoin d’entretien.</v>
      </c>
    </row>
    <row r="56" spans="2:5" ht="40.799999999999997" x14ac:dyDescent="0.3">
      <c r="B56" s="2" t="s">
        <v>277</v>
      </c>
      <c r="C56" s="10" t="str">
        <f>VLOOKUP(Tableau2[[#This Row],[NOMENCLATURE]],Tableau1[[NOMENCLATURE]:[Exigence]],5,FALSE)</f>
        <v>3/Economie circulaire</v>
      </c>
      <c r="D56" s="4" t="str">
        <f>VLOOKUP(Tableau2[[#This Row],[NOMENCLATURE]],Tableau1[[NOMENCLATURE]:[Exigence]],6,FALSE)</f>
        <v>Matériaux et modes constructifs</v>
      </c>
      <c r="E56" s="8" t="str">
        <f>VLOOKUP(Tableau2[[#This Row],[NOMENCLATURE]],Tableau1[[NOMENCLATURE]:[Exigence]],12,FALSE)</f>
        <v>Menuiseries
Le PVC est proscrit pour tous les éléments extérieurs (sols des parties communes, menuiseries, occultations, volets, clôtures) hors éléments techniques non visibles (type canalisation). Ainsi les gouttières, cheneaux et descentes EP visibles seront uniquement en zinc, aluminium ou fonte.</v>
      </c>
    </row>
    <row r="57" spans="2:5" ht="40.799999999999997" x14ac:dyDescent="0.3">
      <c r="B57" s="2" t="s">
        <v>278</v>
      </c>
      <c r="C57" s="10" t="str">
        <f>VLOOKUP(Tableau2[[#This Row],[NOMENCLATURE]],Tableau1[[NOMENCLATURE]:[Exigence]],5,FALSE)</f>
        <v>3/Economie circulaire</v>
      </c>
      <c r="D57" s="4" t="str">
        <f>VLOOKUP(Tableau2[[#This Row],[NOMENCLATURE]],Tableau1[[NOMENCLATURE]:[Exigence]],6,FALSE)</f>
        <v>Matériaux et modes constructifs</v>
      </c>
      <c r="E57" s="8" t="str">
        <f>VLOOKUP(Tableau2[[#This Row],[NOMENCLATURE]],Tableau1[[NOMENCLATURE]:[Exigence]],12,FALSE)</f>
        <v>Neutralité structurelle vis-à-vis des usages et plans d'étages
L'étude du potentiel de changement de destination et d'évolution du bâtiment prévue par l'article L.122-1-1 du code de la construction et de l'habitation jointe au dossier de demande de permis de construire expose les mesures mises en oeuvre ainsi que les limites en termes de flexibilité des plans d'étages et usages futurs.</v>
      </c>
    </row>
    <row r="58" spans="2:5" ht="40.799999999999997" x14ac:dyDescent="0.3">
      <c r="B58" s="2" t="s">
        <v>279</v>
      </c>
      <c r="C58" s="10" t="str">
        <f>VLOOKUP(Tableau2[[#This Row],[NOMENCLATURE]],Tableau1[[NOMENCLATURE]:[Exigence]],5,FALSE)</f>
        <v>3/Economie circulaire</v>
      </c>
      <c r="D58" s="4" t="str">
        <f>VLOOKUP(Tableau2[[#This Row],[NOMENCLATURE]],Tableau1[[NOMENCLATURE]:[Exigence]],6,FALSE)</f>
        <v>Matériaux et modes constructifs</v>
      </c>
      <c r="E58" s="8" t="str">
        <f>VLOOKUP(Tableau2[[#This Row],[NOMENCLATURE]],Tableau1[[NOMENCLATURE]:[Exigence]],12,FALSE)</f>
        <v>Neutralité structurelle vis-à-vis des usages et plans d'étages
Dès la conception un objectif de neutralité structurelle vis-à-vis des usages et plans d’étages est poursuivie (poteaux-dalles, poteaux-poutres, façades rapportées, séparatif avec partie fusible pour adaptabilité, rationalisation des distributions, suppression des murs de refend…).</v>
      </c>
    </row>
    <row r="59" spans="2:5" ht="30.6" x14ac:dyDescent="0.3">
      <c r="B59" s="2" t="s">
        <v>280</v>
      </c>
      <c r="C59" s="10" t="str">
        <f>VLOOKUP(Tableau2[[#This Row],[NOMENCLATURE]],Tableau1[[NOMENCLATURE]:[Exigence]],5,FALSE)</f>
        <v>3/Economie circulaire</v>
      </c>
      <c r="D59" s="4" t="str">
        <f>VLOOKUP(Tableau2[[#This Row],[NOMENCLATURE]],Tableau1[[NOMENCLATURE]:[Exigence]],6,FALSE)</f>
        <v>Matériaux et modes constructifs</v>
      </c>
      <c r="E59" s="8" t="str">
        <f>VLOOKUP(Tableau2[[#This Row],[NOMENCLATURE]],Tableau1[[NOMENCLATURE]:[Exigence]],12,FALSE)</f>
        <v>Mutabilité du logement
Recours systématisé à des structures poteaux poutres  / poteaux dalles. Le recours au voile béton ou au mur de refend est à proscrire ou limiter strictement. Un accompagnement par un BE Acoustique s'avère important.</v>
      </c>
    </row>
    <row r="60" spans="2:5" ht="20.399999999999999" x14ac:dyDescent="0.3">
      <c r="B60" s="2" t="s">
        <v>281</v>
      </c>
      <c r="C60" s="10" t="str">
        <f>VLOOKUP(Tableau2[[#This Row],[NOMENCLATURE]],Tableau1[[NOMENCLATURE]:[Exigence]],5,FALSE)</f>
        <v>3/Economie circulaire</v>
      </c>
      <c r="D60" s="4" t="str">
        <f>VLOOKUP(Tableau2[[#This Row],[NOMENCLATURE]],Tableau1[[NOMENCLATURE]:[Exigence]],6,FALSE)</f>
        <v>Matériaux et modes constructifs</v>
      </c>
      <c r="E60" s="8" t="str">
        <f>VLOOKUP(Tableau2[[#This Row],[NOMENCLATURE]],Tableau1[[NOMENCLATURE]:[Exigence]],12,FALSE)</f>
        <v>Recours au BIM
Systématisation du recours au BIM en phase de conception pour les immeubles de 3ème famille et plus.</v>
      </c>
    </row>
    <row r="61" spans="2:5" ht="51" x14ac:dyDescent="0.3">
      <c r="B61" s="2" t="s">
        <v>286</v>
      </c>
      <c r="C61" s="10" t="str">
        <f>VLOOKUP(Tableau2[[#This Row],[NOMENCLATURE]],Tableau1[[NOMENCLATURE]:[Exigence]],5,FALSE)</f>
        <v>3/Economie circulaire</v>
      </c>
      <c r="D61" s="4" t="str">
        <f>VLOOKUP(Tableau2[[#This Row],[NOMENCLATURE]],Tableau1[[NOMENCLATURE]:[Exigence]],6,FALSE)</f>
        <v>Matériaux et modes constructifs</v>
      </c>
      <c r="E61" s="8" t="str">
        <f>VLOOKUP(Tableau2[[#This Row],[NOMENCLATURE]],Tableau1[[NOMENCLATURE]:[Exigence]],12,FALSE)</f>
        <v>Label bâtiment biosourcé niveau 1 (HQE BIOSOURCE.1.1)
Le label biosourcé niveau 1 minimum sera obtenu par l'opérateur immobilier. Un niveau supérieur peut être demandé sur certaines opérations.
NOTA BENE : Objectif établissement : 100% des opérations (en m²SDP) respecte le niveau 1, 50% le niveau 2, 30% le niveau 3. En termes de répartition, cela signifie que 50% est niveau 1, 20% niveau 2, 30% niveau 3 pour un total de 100%</v>
      </c>
    </row>
    <row r="62" spans="2:5" ht="30.6" x14ac:dyDescent="0.3">
      <c r="B62" s="2" t="s">
        <v>287</v>
      </c>
      <c r="C62" s="10" t="str">
        <f>VLOOKUP(Tableau2[[#This Row],[NOMENCLATURE]],Tableau1[[NOMENCLATURE]:[Exigence]],5,FALSE)</f>
        <v>3/Economie circulaire</v>
      </c>
      <c r="D62" s="4" t="str">
        <f>VLOOKUP(Tableau2[[#This Row],[NOMENCLATURE]],Tableau1[[NOMENCLATURE]:[Exigence]],6,FALSE)</f>
        <v>Matériaux et modes constructifs</v>
      </c>
      <c r="E62" s="8" t="str">
        <f>VLOOKUP(Tableau2[[#This Row],[NOMENCLATURE]],Tableau1[[NOMENCLATURE]:[Exigence]],12,FALSE)</f>
        <v>Label bâtiment biosourcé niveau 2 (HQE BIOSOURCE.1.1)
Le label biosourcé niveau 2 minimum sera obtenu par l'opérateur immobilier. Un niveau supérieur peut être demandé sur certaines opérations. Lorsque demandé, cette exigence se substitue à celle relative au label biosourcé niveau 1.</v>
      </c>
    </row>
    <row r="63" spans="2:5" ht="30.6" x14ac:dyDescent="0.3">
      <c r="B63" s="2" t="s">
        <v>288</v>
      </c>
      <c r="C63" s="10" t="str">
        <f>VLOOKUP(Tableau2[[#This Row],[NOMENCLATURE]],Tableau1[[NOMENCLATURE]:[Exigence]],5,FALSE)</f>
        <v>3/Economie circulaire</v>
      </c>
      <c r="D63" s="4" t="str">
        <f>VLOOKUP(Tableau2[[#This Row],[NOMENCLATURE]],Tableau1[[NOMENCLATURE]:[Exigence]],6,FALSE)</f>
        <v>Matériaux et modes constructifs</v>
      </c>
      <c r="E63" s="8" t="str">
        <f>VLOOKUP(Tableau2[[#This Row],[NOMENCLATURE]],Tableau1[[NOMENCLATURE]:[Exigence]],12,FALSE)</f>
        <v>Label bâtiment biosourcé niveau 3 (HQE BIOSOURCE.1.1)
Le label biosourcé niveau 3 minimum sera obtenu par l'opérateur immobilier. Lorsque demandé, cette exigence se substitue à celle relative au label biosourcé niveau 2.</v>
      </c>
    </row>
    <row r="64" spans="2:5" ht="40.799999999999997" x14ac:dyDescent="0.3">
      <c r="B64" s="2" t="s">
        <v>292</v>
      </c>
      <c r="C64" s="10" t="str">
        <f>VLOOKUP(Tableau2[[#This Row],[NOMENCLATURE]],Tableau1[[NOMENCLATURE]:[Exigence]],5,FALSE)</f>
        <v>3/Economie circulaire</v>
      </c>
      <c r="D64" s="4" t="str">
        <f>VLOOKUP(Tableau2[[#This Row],[NOMENCLATURE]],Tableau1[[NOMENCLATURE]:[Exigence]],6,FALSE)</f>
        <v>Matériaux et modes constructifs</v>
      </c>
      <c r="E64" s="8" t="str">
        <f>VLOOKUP(Tableau2[[#This Row],[NOMENCLATURE]],Tableau1[[NOMENCLATURE]:[Exigence]],12,FALSE)</f>
        <v>Soutien aux filières locales
Pour certains projets localisés à proximité de sites de production de certains matériaux bio ou gésourcés (maximum 100km à vol d'oiseau), la fiche d'emprise peut préciser l'imposition d'un minimum d'incorporation de ces matériaux (en budget fourniture et mise en oeuvre).</v>
      </c>
    </row>
    <row r="65" spans="2:5" ht="40.799999999999997" x14ac:dyDescent="0.3">
      <c r="B65" s="2" t="s">
        <v>293</v>
      </c>
      <c r="C65" s="10" t="str">
        <f>VLOOKUP(Tableau2[[#This Row],[NOMENCLATURE]],Tableau1[[NOMENCLATURE]:[Exigence]],5,FALSE)</f>
        <v>3/Economie circulaire</v>
      </c>
      <c r="D65" s="4" t="str">
        <f>VLOOKUP(Tableau2[[#This Row],[NOMENCLATURE]],Tableau1[[NOMENCLATURE]:[Exigence]],6,FALSE)</f>
        <v>Matériaux et modes constructifs</v>
      </c>
      <c r="E65" s="8" t="str">
        <f>VLOOKUP(Tableau2[[#This Row],[NOMENCLATURE]],Tableau1[[NOMENCLATURE]:[Exigence]],12,FALSE)</f>
        <v>Traçabilité de l'origine des matériaux
Pour les filières alternatives (biosourcés, géosourcés, issus de l'économie circulaire, hors-site), l'origine et le lieu de transformation des matériaux intervenant dans la structure et dans l'enveloppe du bâtiment (y compris isolation) est communiquée à l'aménageur.</v>
      </c>
    </row>
    <row r="66" spans="2:5" ht="40.799999999999997" x14ac:dyDescent="0.3">
      <c r="B66" s="2" t="s">
        <v>298</v>
      </c>
      <c r="C66" s="10" t="str">
        <f>VLOOKUP(Tableau2[[#This Row],[NOMENCLATURE]],Tableau1[[NOMENCLATURE]:[Exigence]],5,FALSE)</f>
        <v>4/Décarboner</v>
      </c>
      <c r="D66" s="4" t="str">
        <f>VLOOKUP(Tableau2[[#This Row],[NOMENCLATURE]],Tableau1[[NOMENCLATURE]:[Exigence]],6,FALSE)</f>
        <v>Copropriété durable</v>
      </c>
      <c r="E66" s="8" t="str">
        <f>VLOOKUP(Tableau2[[#This Row],[NOMENCLATURE]],Tableau1[[NOMENCLATURE]:[Exigence]],12,FALSE)</f>
        <v>Estimation des charges d'exploitation (HQE MCC.1)
Une estimation prévisionnelle des charges d'exploitation du bâtiment, sur une année, est réalisée.
Un calculateur de charges est disponible sur https://nf-habitat.qualitel.meilleurecopro.com (uniquement pour les logements en accession localisés en Ile-de-France)</v>
      </c>
    </row>
    <row r="67" spans="2:5" ht="30.6" x14ac:dyDescent="0.3">
      <c r="B67" s="2" t="s">
        <v>299</v>
      </c>
      <c r="C67" s="10" t="str">
        <f>VLOOKUP(Tableau2[[#This Row],[NOMENCLATURE]],Tableau1[[NOMENCLATURE]:[Exigence]],5,FALSE)</f>
        <v>4/Décarboner</v>
      </c>
      <c r="D67" s="4" t="str">
        <f>VLOOKUP(Tableau2[[#This Row],[NOMENCLATURE]],Tableau1[[NOMENCLATURE]:[Exigence]],6,FALSE)</f>
        <v>Copropriété durable</v>
      </c>
      <c r="E67" s="8" t="str">
        <f>VLOOKUP(Tableau2[[#This Row],[NOMENCLATURE]],Tableau1[[NOMENCLATURE]:[Exigence]],12,FALSE)</f>
        <v>Estimation des charges d'exploitation
L'estimation des charges d'exploitation, devra être achevée au moment du pré-PC, puis communiquée dans les documents de commercialisation des logements.</v>
      </c>
    </row>
    <row r="68" spans="2:5" ht="122.4" x14ac:dyDescent="0.3">
      <c r="B68" s="2" t="s">
        <v>302</v>
      </c>
      <c r="C68" s="10" t="str">
        <f>VLOOKUP(Tableau2[[#This Row],[NOMENCLATURE]],Tableau1[[NOMENCLATURE]:[Exigence]],5,FALSE)</f>
        <v>4/Décarboner</v>
      </c>
      <c r="D68" s="4" t="str">
        <f>VLOOKUP(Tableau2[[#This Row],[NOMENCLATURE]],Tableau1[[NOMENCLATURE]:[Exigence]],6,FALSE)</f>
        <v>Copropriété durable</v>
      </c>
      <c r="E68" s="8" t="str">
        <f>VLOOKUP(Tableau2[[#This Row],[NOMENCLATURE]],Tableau1[[NOMENCLATURE]:[Exigence]],12,FALSE)</f>
        <v xml:space="preserve">AMO copropriété durable sur 2ans
Le promoteur  devra retenir un AMO "copropriété" pour réaliser les missions suivantes : 
- Un accompagnement des copropriétaires sur 2 ans, en vue de la mise en place de la copropriété ainsi que l'appropriation des dispositifs techniques de l'immeuble de façon, notamment, à optimiser les consommations de toutes natures (énergie, eau,…)
- un réseau social de la copropriété ;
- un livret copropriétaire  réalisé avec l'outil CLEA (https://clea.qualitel.org/) ou équivalent
- une fiche pratique sur la Copropriété à diffuser dans les bulles vente ;
- un accompagnement à la mise en place d’un syndic et d’un Conseil Syndical (Le premier syndic de l'immeuble est formé aux spécificités relatives à la conception de l'immeuble afin de lui permettre de jouer son rôle de conseil auprès de la copropriété) ;
- Une vidéo de présentation des impacts environnementaux et financiers de la gestion de la copropriété ;
</v>
      </c>
    </row>
    <row r="69" spans="2:5" ht="71.400000000000006" x14ac:dyDescent="0.3">
      <c r="B69" s="2" t="s">
        <v>304</v>
      </c>
      <c r="C69" s="10" t="str">
        <f>VLOOKUP(Tableau2[[#This Row],[NOMENCLATURE]],Tableau1[[NOMENCLATURE]:[Exigence]],5,FALSE)</f>
        <v>4/Décarboner</v>
      </c>
      <c r="D69" s="4" t="str">
        <f>VLOOKUP(Tableau2[[#This Row],[NOMENCLATURE]],Tableau1[[NOMENCLATURE]:[Exigence]],6,FALSE)</f>
        <v>Locaux techniques et stationnement</v>
      </c>
      <c r="E69" s="8" t="str">
        <f>VLOOKUP(Tableau2[[#This Row],[NOMENCLATURE]],Tableau1[[NOMENCLATURE]:[Exigence]],12,FALSE)</f>
        <v>Local vélo/poussettes (HQE ST.4.1.9)
Le local vélos/poussettes est situé au RDC :
    •  il est couvert, clos et sécurisé;
    •  il dispose d'un système d'attaches par le cadre et au moins une roue;
    •  il est dimensionné conformément à la réglementation;
    •  l'accès à ce local par des vélos est aisé : le nombre de portes à franchir ne doit pas dépasser 3 et une zone est dégagée devant la porte du local correspondant à un cercle de 1,50 m de diamètre minimum.</v>
      </c>
    </row>
    <row r="70" spans="2:5" ht="30.6" x14ac:dyDescent="0.3">
      <c r="B70" s="2" t="s">
        <v>305</v>
      </c>
      <c r="C70" s="10" t="str">
        <f>VLOOKUP(Tableau2[[#This Row],[NOMENCLATURE]],Tableau1[[NOMENCLATURE]:[Exigence]],5,FALSE)</f>
        <v>4/Décarboner</v>
      </c>
      <c r="D70" s="4" t="str">
        <f>VLOOKUP(Tableau2[[#This Row],[NOMENCLATURE]],Tableau1[[NOMENCLATURE]:[Exigence]],6,FALSE)</f>
        <v>Locaux techniques et stationnement</v>
      </c>
      <c r="E70" s="8" t="str">
        <f>VLOOKUP(Tableau2[[#This Row],[NOMENCLATURE]],Tableau1[[NOMENCLATURE]:[Exigence]],12,FALSE)</f>
        <v>Places de stationnement pour vélo cargo
Intégration systématique d'un nombre minimum de places pour vélo cargo (1,4 x 2,6 m) défini dans la fiche d'emprise.
Nota : la fiche d'emprise doit être fournie par le maître d'ouvrage.</v>
      </c>
    </row>
    <row r="71" spans="2:5" ht="30.6" x14ac:dyDescent="0.3">
      <c r="B71" s="2" t="s">
        <v>306</v>
      </c>
      <c r="C71" s="10" t="str">
        <f>VLOOKUP(Tableau2[[#This Row],[NOMENCLATURE]],Tableau1[[NOMENCLATURE]:[Exigence]],5,FALSE)</f>
        <v>4/Décarboner</v>
      </c>
      <c r="D71" s="4" t="str">
        <f>VLOOKUP(Tableau2[[#This Row],[NOMENCLATURE]],Tableau1[[NOMENCLATURE]:[Exigence]],6,FALSE)</f>
        <v>Locaux techniques et stationnement</v>
      </c>
      <c r="E71" s="8" t="str">
        <f>VLOOKUP(Tableau2[[#This Row],[NOMENCLATURE]],Tableau1[[NOMENCLATURE]:[Exigence]],12,FALSE)</f>
        <v>Réalisation de places de stationnement en rez-de-chaussée ou en étage
Sous réserves des contraintes du site, la réalisation des stationnements est privilégiée en rez-de-chaussée ou en étage du bâtiment</v>
      </c>
    </row>
    <row r="72" spans="2:5" ht="40.799999999999997" x14ac:dyDescent="0.3">
      <c r="B72" s="2" t="s">
        <v>307</v>
      </c>
      <c r="C72" s="10" t="str">
        <f>VLOOKUP(Tableau2[[#This Row],[NOMENCLATURE]],Tableau1[[NOMENCLATURE]:[Exigence]],5,FALSE)</f>
        <v>4/Décarboner</v>
      </c>
      <c r="D72" s="4" t="str">
        <f>VLOOKUP(Tableau2[[#This Row],[NOMENCLATURE]],Tableau1[[NOMENCLATURE]:[Exigence]],6,FALSE)</f>
        <v>Locaux techniques et stationnement</v>
      </c>
      <c r="E72" s="8" t="str">
        <f>VLOOKUP(Tableau2[[#This Row],[NOMENCLATURE]],Tableau1[[NOMENCLATURE]:[Exigence]],12,FALSE)</f>
        <v>Mutabilité des espaces dédiés au stationnement en étage ou en rez-de-chaussée
Les espaces de stationnement en superstructure sont conçus de façon à permettre une transformation ultérieure en logement. Une notice démontrant la capacité de mutation de ces espaces est jointe au dossier de préinstruction du dossier de demande de permis de construire</v>
      </c>
    </row>
    <row r="73" spans="2:5" ht="40.799999999999997" x14ac:dyDescent="0.3">
      <c r="B73" s="2" t="s">
        <v>308</v>
      </c>
      <c r="C73" s="10" t="str">
        <f>VLOOKUP(Tableau2[[#This Row],[NOMENCLATURE]],Tableau1[[NOMENCLATURE]:[Exigence]],5,FALSE)</f>
        <v>4/Décarboner</v>
      </c>
      <c r="D73" s="4" t="str">
        <f>VLOOKUP(Tableau2[[#This Row],[NOMENCLATURE]],Tableau1[[NOMENCLATURE]:[Exigence]],6,FALSE)</f>
        <v>Locaux techniques et stationnement</v>
      </c>
      <c r="E73" s="8" t="str">
        <f>VLOOKUP(Tableau2[[#This Row],[NOMENCLATURE]],Tableau1[[NOMENCLATURE]:[Exigence]],12,FALSE)</f>
        <v>Mutualisation du stationnement pour le 2nd véhicule
Lorsque le programme prévoit plus d'une voiture par logement, et qu'un parking public ou privé mutualisé est disponible à moins de 300 mètres du bâtiment, le besoin de stationnement correspondant au 2nd véhicule de chaque logement est satisfait par un contrat long terme conclut avec l'opérateur de ce parking.</v>
      </c>
    </row>
    <row r="74" spans="2:5" ht="40.799999999999997" x14ac:dyDescent="0.3">
      <c r="B74" s="2" t="s">
        <v>309</v>
      </c>
      <c r="C74" s="10" t="str">
        <f>VLOOKUP(Tableau2[[#This Row],[NOMENCLATURE]],Tableau1[[NOMENCLATURE]:[Exigence]],5,FALSE)</f>
        <v>4/Décarboner</v>
      </c>
      <c r="D74" s="4" t="str">
        <f>VLOOKUP(Tableau2[[#This Row],[NOMENCLATURE]],Tableau1[[NOMENCLATURE]:[Exigence]],6,FALSE)</f>
        <v>Locaux techniques et stationnement</v>
      </c>
      <c r="E74" s="8" t="str">
        <f>VLOOKUP(Tableau2[[#This Row],[NOMENCLATURE]],Tableau1[[NOMENCLATURE]:[Exigence]],12,FALSE)</f>
        <v>Intégration des locaux techniques au volume bâti
Les locaux techniques (armoires et locaux concessionnaires dont local télécom et poste transformateur, sous-station de chauffage urbain, colonnes sèches…) seront intégrés à la construction ou au volume bâti et disposeront d’un accès direct depuis l’espace public.   </v>
      </c>
    </row>
    <row r="75" spans="2:5" ht="30.6" x14ac:dyDescent="0.3">
      <c r="B75" s="2" t="s">
        <v>310</v>
      </c>
      <c r="C75" s="10" t="str">
        <f>VLOOKUP(Tableau2[[#This Row],[NOMENCLATURE]],Tableau1[[NOMENCLATURE]:[Exigence]],5,FALSE)</f>
        <v>4/Décarboner</v>
      </c>
      <c r="D75" s="4" t="str">
        <f>VLOOKUP(Tableau2[[#This Row],[NOMENCLATURE]],Tableau1[[NOMENCLATURE]:[Exigence]],6,FALSE)</f>
        <v>Locaux techniques et stationnement</v>
      </c>
      <c r="E75" s="8" t="str">
        <f>VLOOKUP(Tableau2[[#This Row],[NOMENCLATURE]],Tableau1[[NOMENCLATURE]:[Exigence]],12,FALSE)</f>
        <v>Qualité de la strate haute - émergence
Toutes les émergences techniques (ascenseurs, souches, trainasses horizontales, caissons VMC) seront intégrées à la construction et dessinés sur les plans PC.</v>
      </c>
    </row>
    <row r="76" spans="2:5" ht="30.6" x14ac:dyDescent="0.3">
      <c r="B76" s="2" t="s">
        <v>311</v>
      </c>
      <c r="C76" s="10" t="str">
        <f>VLOOKUP(Tableau2[[#This Row],[NOMENCLATURE]],Tableau1[[NOMENCLATURE]:[Exigence]],5,FALSE)</f>
        <v>4/Décarboner</v>
      </c>
      <c r="D76" s="4" t="str">
        <f>VLOOKUP(Tableau2[[#This Row],[NOMENCLATURE]],Tableau1[[NOMENCLATURE]:[Exigence]],6,FALSE)</f>
        <v>Locaux techniques et stationnement</v>
      </c>
      <c r="E76" s="8" t="str">
        <f>VLOOKUP(Tableau2[[#This Row],[NOMENCLATURE]],Tableau1[[NOMENCLATURE]:[Exigence]],12,FALSE)</f>
        <v>Qualité de la strate haute - GC
Les garde-corps techniques sont interdits, les protections collectives seront traitées par des dispositifs architecturaux (acrotères hauts, « vrais » garde-corps…).</v>
      </c>
    </row>
    <row r="77" spans="2:5" ht="30.6" x14ac:dyDescent="0.3">
      <c r="B77" s="2" t="s">
        <v>312</v>
      </c>
      <c r="C77" s="10" t="str">
        <f>VLOOKUP(Tableau2[[#This Row],[NOMENCLATURE]],Tableau1[[NOMENCLATURE]:[Exigence]],5,FALSE)</f>
        <v>4/Décarboner</v>
      </c>
      <c r="D77" s="4" t="str">
        <f>VLOOKUP(Tableau2[[#This Row],[NOMENCLATURE]],Tableau1[[NOMENCLATURE]:[Exigence]],6,FALSE)</f>
        <v>Performance environnementale</v>
      </c>
      <c r="E77" s="8" t="str">
        <f>VLOOKUP(Tableau2[[#This Row],[NOMENCLATURE]],Tableau1[[NOMENCLATURE]:[Exigence]],12,FALSE)</f>
        <v>RE2020 - jalon 2025 (HQE CC.11 et CC.12. + SEUIL2025.1 + SEUIL2025.2)
Chaque projet est conçu de façon à respecter les exigences de la RE2020 dans sa version applicable 3 ans après la désignation de l'opérateur immobilier.</v>
      </c>
    </row>
    <row r="78" spans="2:5" ht="30.6" x14ac:dyDescent="0.3">
      <c r="B78" s="2" t="s">
        <v>319</v>
      </c>
      <c r="C78" s="10" t="str">
        <f>VLOOKUP(Tableau2[[#This Row],[NOMENCLATURE]],Tableau1[[NOMENCLATURE]:[Exigence]],5,FALSE)</f>
        <v>4/Décarboner</v>
      </c>
      <c r="D78" s="4" t="str">
        <f>VLOOKUP(Tableau2[[#This Row],[NOMENCLATURE]],Tableau1[[NOMENCLATURE]:[Exigence]],6,FALSE)</f>
        <v>Performance environnementale</v>
      </c>
      <c r="E78" s="8" t="str">
        <f>VLOOKUP(Tableau2[[#This Row],[NOMENCLATURE]],Tableau1[[NOMENCLATURE]:[Exigence]],12,FALSE)</f>
        <v>Récupération de chaleur sur eaux grises
Pour les bâtiments de 3ème famille, mise en place d'un système de récupération de chaleur sur les eaux usées ou les eaux grises.</v>
      </c>
    </row>
    <row r="79" spans="2:5" ht="30.6" x14ac:dyDescent="0.3">
      <c r="B79" s="2" t="s">
        <v>320</v>
      </c>
      <c r="C79" s="10" t="str">
        <f>VLOOKUP(Tableau2[[#This Row],[NOMENCLATURE]],Tableau1[[NOMENCLATURE]:[Exigence]],5,FALSE)</f>
        <v>5/Dynamiques territoriales</v>
      </c>
      <c r="D79" s="4" t="str">
        <f>VLOOKUP(Tableau2[[#This Row],[NOMENCLATURE]],Tableau1[[NOMENCLATURE]:[Exigence]],6,FALSE)</f>
        <v>Chantier</v>
      </c>
      <c r="E79" s="8" t="str">
        <f>VLOOKUP(Tableau2[[#This Row],[NOMENCLATURE]],Tableau1[[NOMENCLATURE]:[Exigence]],12,FALSE)</f>
        <v>Heures d'insertion
Le chantier est réalisé pour un minimum de 8% des heures travaillées par des personnes en situation d'insertion professionnelle. Passage à 10% en 2025.</v>
      </c>
    </row>
    <row r="80" spans="2:5" ht="30.6" x14ac:dyDescent="0.3">
      <c r="B80" s="2" t="s">
        <v>321</v>
      </c>
      <c r="C80" s="10" t="str">
        <f>VLOOKUP(Tableau2[[#This Row],[NOMENCLATURE]],Tableau1[[NOMENCLATURE]:[Exigence]],5,FALSE)</f>
        <v>5/Dynamiques territoriales</v>
      </c>
      <c r="D80" s="4" t="str">
        <f>VLOOKUP(Tableau2[[#This Row],[NOMENCLATURE]],Tableau1[[NOMENCLATURE]:[Exigence]],6,FALSE)</f>
        <v>Programme</v>
      </c>
      <c r="E80" s="8" t="str">
        <f>VLOOKUP(Tableau2[[#This Row],[NOMENCLATURE]],Tableau1[[NOMENCLATURE]:[Exigence]],12,FALSE)</f>
        <v>Activation des rez-de-chaussée en lien avec la hiérarchisation des espaces publics
Dans les immeubles collectifs adressés sur des espaces publics ayant vocation à être activés, chaque immeuble disposera d'au moins un local commercial ou à destination d'artisanat ou de bureau.</v>
      </c>
    </row>
    <row r="81" spans="2:5" ht="61.2" x14ac:dyDescent="0.3">
      <c r="B81" s="2" t="s">
        <v>322</v>
      </c>
      <c r="C81" s="10" t="str">
        <f>VLOOKUP(Tableau2[[#This Row],[NOMENCLATURE]],Tableau1[[NOMENCLATURE]:[Exigence]],5,FALSE)</f>
        <v>5/Dynamiques territoriales</v>
      </c>
      <c r="D81" s="4" t="str">
        <f>VLOOKUP(Tableau2[[#This Row],[NOMENCLATURE]],Tableau1[[NOMENCLATURE]:[Exigence]],6,FALSE)</f>
        <v>Programme</v>
      </c>
      <c r="E81" s="8" t="str">
        <f>VLOOKUP(Tableau2[[#This Row],[NOMENCLATURE]],Tableau1[[NOMENCLATURE]:[Exigence]],12,FALSE)</f>
        <v>Contractualisation entre l'opérateur immobilier et l'investisseur "socles actifs" dès la désignation de l'opérateur immobilier
Lorsque l'immeuble intègre un ou plusieurs locaux à destination de commerce, d'artisanat ou d'emploi (rez-de-chaussée actif), l'opérateur immobilier et l'investisseur futur acquéreur du ou des locaux concluent un protocole d'exclusivité précisant le prix d'acquisition du local (prix coque nue, fluides en attente, façade en attente cf. CPAUPE ou fiche d'emprise) et son programme.
Ce prix est fixé par l'aménageur en cohérence avec le plan de merchandisage retenu et d'engagements de plafonnement de loyers de la part de l'investisseur.</v>
      </c>
    </row>
    <row r="82" spans="2:5" ht="30.6" x14ac:dyDescent="0.3">
      <c r="B82" s="2" t="s">
        <v>323</v>
      </c>
      <c r="C82" s="10" t="str">
        <f>VLOOKUP(Tableau2[[#This Row],[NOMENCLATURE]],Tableau1[[NOMENCLATURE]:[Exigence]],5,FALSE)</f>
        <v>5/Dynamiques territoriales</v>
      </c>
      <c r="D82" s="4" t="str">
        <f>VLOOKUP(Tableau2[[#This Row],[NOMENCLATURE]],Tableau1[[NOMENCLATURE]:[Exigence]],6,FALSE)</f>
        <v>Programme</v>
      </c>
      <c r="E82" s="8" t="str">
        <f>VLOOKUP(Tableau2[[#This Row],[NOMENCLATURE]],Tableau1[[NOMENCLATURE]:[Exigence]],12,FALSE)</f>
        <v>Association de l'investisseur "socles actifs" dès le stade de la conception du projet
Lorsque l'immeuble intègre un rez-de-chaussée actif, l'investisseur futur acquéreur du ou des locaux est associé dès la phase de conception afin d'intégrer au projet les besoins liés à la future programmation du local.</v>
      </c>
    </row>
    <row r="83" spans="2:5" x14ac:dyDescent="0.3">
      <c r="B83" s="2"/>
      <c r="C83" s="10" t="e">
        <f>VLOOKUP(Tableau2[[#This Row],[NOMENCLATURE]],Tableau1[[NOMENCLATURE]:[Exigence]],5,FALSE)</f>
        <v>#N/A</v>
      </c>
      <c r="D83" s="4" t="e">
        <f>VLOOKUP(Tableau2[[#This Row],[NOMENCLATURE]],Tableau1[[NOMENCLATURE]:[Exigence]],6,FALSE)</f>
        <v>#N/A</v>
      </c>
      <c r="E83" s="8" t="e">
        <f>VLOOKUP(Tableau2[[#This Row],[NOMENCLATURE]],Tableau1[[NOMENCLATURE]:[Exigence]],12,FALSE)</f>
        <v>#N/A</v>
      </c>
    </row>
  </sheetData>
  <pageMargins left="0.7" right="0.7" top="0.75" bottom="0.75" header="0.3" footer="0.3"/>
  <pageSetup paperSize="9" scale="67" fitToHeight="0"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90292F-4FF5-43E6-9CA4-21AF6075E85F}">
  <dimension ref="B1:G59"/>
  <sheetViews>
    <sheetView topLeftCell="A10" workbookViewId="0">
      <selection activeCell="I5" sqref="I5"/>
    </sheetView>
  </sheetViews>
  <sheetFormatPr baseColWidth="10" defaultColWidth="11.44140625" defaultRowHeight="14.4" x14ac:dyDescent="0.3"/>
  <cols>
    <col min="1" max="1" width="2.6640625" customWidth="1"/>
    <col min="2" max="2" width="13.33203125" customWidth="1"/>
    <col min="3" max="3" width="13.109375" customWidth="1"/>
    <col min="4" max="4" width="15.44140625" customWidth="1"/>
    <col min="5" max="5" width="75.109375" customWidth="1"/>
  </cols>
  <sheetData>
    <row r="1" spans="2:7" ht="31.2" thickBot="1" x14ac:dyDescent="0.35">
      <c r="B1" s="2" t="s">
        <v>2</v>
      </c>
      <c r="C1" s="2" t="s">
        <v>3</v>
      </c>
      <c r="D1" s="47" t="s">
        <v>4</v>
      </c>
      <c r="E1" s="48" t="s">
        <v>10</v>
      </c>
      <c r="F1" s="2" t="s">
        <v>174</v>
      </c>
      <c r="G1" s="46" t="s">
        <v>175</v>
      </c>
    </row>
    <row r="2" spans="2:7" ht="20.399999999999999" x14ac:dyDescent="0.3">
      <c r="B2" s="7" t="s">
        <v>192</v>
      </c>
      <c r="C2" s="10" t="str">
        <f>VLOOKUP(Tableau2[[#This Row],[NOMENCLATURE]],Tableau1[[NOMENCLATURE]:[Exigence]],5,FALSE)</f>
        <v>0/GENERALITES</v>
      </c>
      <c r="D2" s="4" t="str">
        <f>VLOOKUP(Tableau2[[#This Row],[NOMENCLATURE]],Tableau1[[NOMENCLATURE]:[Exigence]],6,FALSE)</f>
        <v>Certification</v>
      </c>
      <c r="E2" s="4" t="str">
        <f>VLOOKUP(Tableau6[[#This Row],[NOMENCLATURE]],Tableau1[[NOMENCLATURE]:[Exigence]],12,FALSE)</f>
        <v xml:space="preserve">Certification santé (3 points)
Obtention d'une certification logement Santé </v>
      </c>
      <c r="F2" s="3">
        <f>IF(VLOOKUP(Tableau6[[#This Row],[NOMENCLATURE]],Tableau1[[NOMENCLATURE]:[Exigence]],11,FALSE)="x",3,IF(VLOOKUP(Tableau6[[#This Row],[NOMENCLATURE]],Tableau1[[NOMENCLATURE]:[Exigence]],10,FALSE)="x",2,1))</f>
        <v>3</v>
      </c>
      <c r="G2" s="3"/>
    </row>
    <row r="3" spans="2:7" x14ac:dyDescent="0.3">
      <c r="B3" s="7" t="s">
        <v>206</v>
      </c>
      <c r="C3" s="10" t="str">
        <f>VLOOKUP(Tableau2[[#This Row],[NOMENCLATURE]],Tableau1[[NOMENCLATURE]:[Exigence]],5,FALSE)</f>
        <v>0/GENERALITES</v>
      </c>
      <c r="D3" s="4" t="str">
        <f>VLOOKUP(Tableau2[[#This Row],[NOMENCLATURE]],Tableau1[[NOMENCLATURE]:[Exigence]],6,FALSE)</f>
        <v>Certification</v>
      </c>
      <c r="E3" s="4" t="str">
        <f>VLOOKUP(Tableau6[[#This Row],[NOMENCLATURE]],Tableau1[[NOMENCLATURE]:[Exigence]],12,FALSE)</f>
        <v>Mise en œuvre d'un puit provencal (HQE CH.2.1.5) (3 points)</v>
      </c>
      <c r="F3" s="3">
        <f>IF(VLOOKUP(Tableau6[[#This Row],[NOMENCLATURE]],Tableau1[[NOMENCLATURE]:[Exigence]],11,FALSE)="x",3,IF(VLOOKUP(Tableau6[[#This Row],[NOMENCLATURE]],Tableau1[[NOMENCLATURE]:[Exigence]],10,FALSE)="x",2,1))</f>
        <v>3</v>
      </c>
      <c r="G3" s="3"/>
    </row>
    <row r="4" spans="2:7" ht="30.6" x14ac:dyDescent="0.3">
      <c r="B4" s="7" t="s">
        <v>210</v>
      </c>
      <c r="C4" s="10" t="str">
        <f>VLOOKUP(Tableau2[[#This Row],[NOMENCLATURE]],Tableau1[[NOMENCLATURE]:[Exigence]],5,FALSE)</f>
        <v>0/GENERALITES</v>
      </c>
      <c r="D4" s="4" t="str">
        <f>VLOOKUP(Tableau2[[#This Row],[NOMENCLATURE]],Tableau1[[NOMENCLATURE]:[Exigence]],6,FALSE)</f>
        <v>Relations aux parties prenantes</v>
      </c>
      <c r="E4" s="4" t="str">
        <f>VLOOKUP(Tableau6[[#This Row],[NOMENCLATURE]],Tableau1[[NOMENCLATURE]:[Exigence]],12,FALSE)</f>
        <v>Maîtrise des besoins bioclimatiques (chaud, froid, éclairage) (HQE RE2020A.1 BBIO) (3 points)
L'indicateur Bbio (chaud, froid, éclairage) est inférieur ou égal à Bbio_max -20 %. Nota : Cet objectif permet d'obtenir le CEE BAR-TH-130.</v>
      </c>
      <c r="F4" s="3">
        <f>IF(VLOOKUP(Tableau6[[#This Row],[NOMENCLATURE]],Tableau1[[NOMENCLATURE]:[Exigence]],11,FALSE)="x",3,IF(VLOOKUP(Tableau6[[#This Row],[NOMENCLATURE]],Tableau1[[NOMENCLATURE]:[Exigence]],10,FALSE)="x",2,1))</f>
        <v>3</v>
      </c>
      <c r="G4" s="3"/>
    </row>
    <row r="5" spans="2:7" ht="30.6" x14ac:dyDescent="0.3">
      <c r="B5" s="7" t="s">
        <v>212</v>
      </c>
      <c r="C5" s="10" t="str">
        <f>VLOOKUP(Tableau2[[#This Row],[NOMENCLATURE]],Tableau1[[NOMENCLATURE]:[Exigence]],5,FALSE)</f>
        <v>0/GENERALITES</v>
      </c>
      <c r="D5" s="4" t="str">
        <f>VLOOKUP(Tableau2[[#This Row],[NOMENCLATURE]],Tableau1[[NOMENCLATURE]:[Exigence]],6,FALSE)</f>
        <v>Relations aux parties prenantes</v>
      </c>
      <c r="E5" s="4" t="str">
        <f>VLOOKUP(Tableau6[[#This Row],[NOMENCLATURE]],Tableau1[[NOMENCLATURE]:[Exigence]],12,FALSE)</f>
        <v>Porosité à l'air des protections solaires (3 points)
Les protections mobiles présentent une porosité permettant la ventilation naturelle même descendues : volets à persiennes, stores à lames BSO.</v>
      </c>
      <c r="F5" s="3">
        <f>IF(VLOOKUP(Tableau6[[#This Row],[NOMENCLATURE]],Tableau1[[NOMENCLATURE]:[Exigence]],11,FALSE)="x",3,IF(VLOOKUP(Tableau6[[#This Row],[NOMENCLATURE]],Tableau1[[NOMENCLATURE]:[Exigence]],10,FALSE)="x",2,1))</f>
        <v>3</v>
      </c>
      <c r="G5" s="3"/>
    </row>
    <row r="6" spans="2:7" ht="30.6" x14ac:dyDescent="0.3">
      <c r="B6" s="7" t="s">
        <v>213</v>
      </c>
      <c r="C6" s="10" t="str">
        <f>VLOOKUP(Tableau2[[#This Row],[NOMENCLATURE]],Tableau1[[NOMENCLATURE]:[Exigence]],5,FALSE)</f>
        <v>1/Cadre de Vie</v>
      </c>
      <c r="D6" s="4" t="str">
        <f>VLOOKUP(Tableau2[[#This Row],[NOMENCLATURE]],Tableau1[[NOMENCLATURE]:[Exigence]],6,FALSE)</f>
        <v>Certification</v>
      </c>
      <c r="E6" s="4" t="str">
        <f>VLOOKUP(Tableau6[[#This Row],[NOMENCLATURE]],Tableau1[[NOMENCLATURE]:[Exigence]],12,FALSE)</f>
        <v>Protections solaires : vitrage solaire neutre (2 points)
Les surfaces vitrées les plus exposées au soleil de Sud à Ouest et donnant sur rue, et sans protections solaires fixes (casquettes), sont équipées de vitrage à sélectivité renforcée (vitrage solaire neutre 70/40)</v>
      </c>
      <c r="F6" s="3">
        <f>IF(VLOOKUP(Tableau6[[#This Row],[NOMENCLATURE]],Tableau1[[NOMENCLATURE]:[Exigence]],11,FALSE)="x",3,IF(VLOOKUP(Tableau6[[#This Row],[NOMENCLATURE]],Tableau1[[NOMENCLATURE]:[Exigence]],10,FALSE)="x",2,1))</f>
        <v>2</v>
      </c>
      <c r="G6" s="3"/>
    </row>
    <row r="7" spans="2:7" ht="30.6" x14ac:dyDescent="0.3">
      <c r="B7" s="7" t="s">
        <v>214</v>
      </c>
      <c r="C7" s="10" t="str">
        <f>VLOOKUP(Tableau2[[#This Row],[NOMENCLATURE]],Tableau1[[NOMENCLATURE]:[Exigence]],5,FALSE)</f>
        <v>1/Cadre de Vie</v>
      </c>
      <c r="D7" s="4" t="str">
        <f>VLOOKUP(Tableau2[[#This Row],[NOMENCLATURE]],Tableau1[[NOMENCLATURE]:[Exigence]],6,FALSE)</f>
        <v>Certification</v>
      </c>
      <c r="E7" s="4" t="str">
        <f>VLOOKUP(Tableau6[[#This Row],[NOMENCLATURE]],Tableau1[[NOMENCLATURE]:[Exigence]],12,FALSE)</f>
        <v>Inertie thermique (3 points)
Les contre-cloisons et les cloisonnements sont en matériaux à force inertie thermique (briques de terre crue, cuite, béton de chanvre, fermacell, plaque de terre)</v>
      </c>
      <c r="F7" s="3">
        <f>IF(VLOOKUP(Tableau6[[#This Row],[NOMENCLATURE]],Tableau1[[NOMENCLATURE]:[Exigence]],11,FALSE)="x",3,IF(VLOOKUP(Tableau6[[#This Row],[NOMENCLATURE]],Tableau1[[NOMENCLATURE]:[Exigence]],10,FALSE)="x",2,1))</f>
        <v>3</v>
      </c>
      <c r="G7" s="3"/>
    </row>
    <row r="8" spans="2:7" ht="30.6" x14ac:dyDescent="0.3">
      <c r="B8" s="7" t="s">
        <v>217</v>
      </c>
      <c r="C8" s="10" t="str">
        <f>VLOOKUP(Tableau2[[#This Row],[NOMENCLATURE]],Tableau1[[NOMENCLATURE]:[Exigence]],5,FALSE)</f>
        <v>1/Cadre de Vie</v>
      </c>
      <c r="D8" s="4" t="str">
        <f>VLOOKUP(Tableau2[[#This Row],[NOMENCLATURE]],Tableau1[[NOMENCLATURE]:[Exigence]],6,FALSE)</f>
        <v>Commercialisation</v>
      </c>
      <c r="E8" s="4" t="str">
        <f>VLOOKUP(Tableau6[[#This Row],[NOMENCLATURE]],Tableau1[[NOMENCLATURE]:[Exigence]],12,FALSE)</f>
        <v>Limiter à 5 le nombre de logements par palier (2 points)
Dans les immeubles collectifs, les plans d'étage et le positionnement des circulations sont conçus pour limiter à un maximum de 5 le nombre de logements par palier.</v>
      </c>
      <c r="F8" s="3">
        <f>IF(VLOOKUP(Tableau6[[#This Row],[NOMENCLATURE]],Tableau1[[NOMENCLATURE]:[Exigence]],11,FALSE)="x",3,IF(VLOOKUP(Tableau6[[#This Row],[NOMENCLATURE]],Tableau1[[NOMENCLATURE]:[Exigence]],10,FALSE)="x",2,1))</f>
        <v>2</v>
      </c>
      <c r="G8" s="3"/>
    </row>
    <row r="9" spans="2:7" ht="30.6" x14ac:dyDescent="0.3">
      <c r="B9" s="7" t="s">
        <v>218</v>
      </c>
      <c r="C9" s="10" t="str">
        <f>VLOOKUP(Tableau2[[#This Row],[NOMENCLATURE]],Tableau1[[NOMENCLATURE]:[Exigence]],5,FALSE)</f>
        <v>1/Cadre de Vie</v>
      </c>
      <c r="D9" s="4" t="str">
        <f>VLOOKUP(Tableau2[[#This Row],[NOMENCLATURE]],Tableau1[[NOMENCLATURE]:[Exigence]],6,FALSE)</f>
        <v>Commercialisation</v>
      </c>
      <c r="E9" s="4" t="str">
        <f>VLOOKUP(Tableau6[[#This Row],[NOMENCLATURE]],Tableau1[[NOMENCLATURE]:[Exigence]],12,FALSE)</f>
        <v>Limiter à 4 le nombre de logements par palier (3 points)
Dans les immeubles collectifs, les plans d'étage et le positionnement des circulations sont conçus pour limiter à un maximum de 4 le nombre de logements par palier.</v>
      </c>
      <c r="F9" s="3">
        <f>IF(VLOOKUP(Tableau6[[#This Row],[NOMENCLATURE]],Tableau1[[NOMENCLATURE]:[Exigence]],11,FALSE)="x",3,IF(VLOOKUP(Tableau6[[#This Row],[NOMENCLATURE]],Tableau1[[NOMENCLATURE]:[Exigence]],10,FALSE)="x",2,1))</f>
        <v>3</v>
      </c>
      <c r="G9" s="3"/>
    </row>
    <row r="10" spans="2:7" ht="40.799999999999997" x14ac:dyDescent="0.3">
      <c r="B10" s="7" t="s">
        <v>220</v>
      </c>
      <c r="C10" s="10" t="str">
        <f>VLOOKUP(Tableau2[[#This Row],[NOMENCLATURE]],Tableau1[[NOMENCLATURE]:[Exigence]],5,FALSE)</f>
        <v>1/Cadre de Vie</v>
      </c>
      <c r="D10" s="4" t="str">
        <f>VLOOKUP(Tableau2[[#This Row],[NOMENCLATURE]],Tableau1[[NOMENCLATURE]:[Exigence]],6,FALSE)</f>
        <v>Commercialisation</v>
      </c>
      <c r="E10" s="4" t="str">
        <f>VLOOKUP(Tableau6[[#This Row],[NOMENCLATURE]],Tableau1[[NOMENCLATURE]:[Exigence]],12,FALSE)</f>
        <v>Eclairage naturel circulations communes (HQE CV.1.2.1.1) (3 points)
Les deux dispositions suivantes sont respéctées :
• Les circulations horizontales desservant les logements disposent d'un éclairage naturel direct ou en second jour ;
• Les circulations verticales disposent d'un éclairage naturel direct.</v>
      </c>
      <c r="F10" s="3">
        <f>IF(VLOOKUP(Tableau6[[#This Row],[NOMENCLATURE]],Tableau1[[NOMENCLATURE]:[Exigence]],11,FALSE)="x",3,IF(VLOOKUP(Tableau6[[#This Row],[NOMENCLATURE]],Tableau1[[NOMENCLATURE]:[Exigence]],10,FALSE)="x",2,1))</f>
        <v>3</v>
      </c>
      <c r="G10" s="3"/>
    </row>
    <row r="11" spans="2:7" ht="71.400000000000006" x14ac:dyDescent="0.3">
      <c r="B11" s="7" t="s">
        <v>224</v>
      </c>
      <c r="C11" s="10" t="str">
        <f>VLOOKUP(Tableau2[[#This Row],[NOMENCLATURE]],Tableau1[[NOMENCLATURE]:[Exigence]],5,FALSE)</f>
        <v>1/Cadre de Vie</v>
      </c>
      <c r="D11" s="4" t="str">
        <f>VLOOKUP(Tableau2[[#This Row],[NOMENCLATURE]],Tableau1[[NOMENCLATURE]:[Exigence]],6,FALSE)</f>
        <v>Commercialisation</v>
      </c>
      <c r="E11" s="4" t="str">
        <f>VLOOKUP(Tableau6[[#This Row],[NOMENCLATURE]],Tableau1[[NOMENCLATURE]:[Exigence]],12,FALSE)</f>
        <v>Taille minimale des logements (3 points)
100% des logements respectent les tailles minimales par typologie de logements suivantes (SHAB) : 
T1 : 28 m²
T2 : 45 m²
T3 : 62 m²
T4 : 79 m²
T5 : 96 m²</v>
      </c>
      <c r="F11" s="3">
        <f>IF(VLOOKUP(Tableau6[[#This Row],[NOMENCLATURE]],Tableau1[[NOMENCLATURE]:[Exigence]],11,FALSE)="x",3,IF(VLOOKUP(Tableau6[[#This Row],[NOMENCLATURE]],Tableau1[[NOMENCLATURE]:[Exigence]],10,FALSE)="x",2,1))</f>
        <v>3</v>
      </c>
      <c r="G11" s="3"/>
    </row>
    <row r="12" spans="2:7" ht="71.400000000000006" x14ac:dyDescent="0.3">
      <c r="B12" s="7" t="s">
        <v>226</v>
      </c>
      <c r="C12" s="10" t="str">
        <f>VLOOKUP(Tableau2[[#This Row],[NOMENCLATURE]],Tableau1[[NOMENCLATURE]:[Exigence]],5,FALSE)</f>
        <v>1/Cadre de Vie</v>
      </c>
      <c r="D12" s="4" t="str">
        <f>VLOOKUP(Tableau2[[#This Row],[NOMENCLATURE]],Tableau1[[NOMENCLATURE]:[Exigence]],6,FALSE)</f>
        <v>Commercialisation</v>
      </c>
      <c r="E12" s="4" t="str">
        <f>VLOOKUP(Tableau6[[#This Row],[NOMENCLATURE]],Tableau1[[NOMENCLATURE]:[Exigence]],12,FALSE)</f>
        <v>Taille minimale de l'ensemble séjour + cuisine (3 points)
100% des logements respectent les tailles minimales suivantes pour l'ensemble séjour + cuisine (SHAB) : 
T1 : 23 m²
T2 : 25 m²
T3 : 27 m²
T4 : 29 m²
T5 : 31 m²</v>
      </c>
      <c r="F12" s="3">
        <f>IF(VLOOKUP(Tableau6[[#This Row],[NOMENCLATURE]],Tableau1[[NOMENCLATURE]:[Exigence]],11,FALSE)="x",3,IF(VLOOKUP(Tableau6[[#This Row],[NOMENCLATURE]],Tableau1[[NOMENCLATURE]:[Exigence]],10,FALSE)="x",2,1))</f>
        <v>3</v>
      </c>
      <c r="G12" s="3"/>
    </row>
    <row r="13" spans="2:7" ht="40.799999999999997" x14ac:dyDescent="0.3">
      <c r="B13" s="7" t="s">
        <v>228</v>
      </c>
      <c r="C13" s="10" t="str">
        <f>VLOOKUP(Tableau2[[#This Row],[NOMENCLATURE]],Tableau1[[NOMENCLATURE]:[Exigence]],5,FALSE)</f>
        <v>1/Cadre de Vie</v>
      </c>
      <c r="D13" s="4" t="str">
        <f>VLOOKUP(Tableau2[[#This Row],[NOMENCLATURE]],Tableau1[[NOMENCLATURE]:[Exigence]],6,FALSE)</f>
        <v>Conception paysagère</v>
      </c>
      <c r="E13" s="4" t="str">
        <f>VLOOKUP(Tableau6[[#This Row],[NOMENCLATURE]],Tableau1[[NOMENCLATURE]:[Exigence]],12,FALSE)</f>
        <v>Taille minimale des chambres (3 points)
100% des logements respectent les tailles minimales de chambres suivants :
Première chambre : au moins 12 m²
Autres chambres : au moins 10,5 m²</v>
      </c>
      <c r="F13" s="3">
        <f>IF(VLOOKUP(Tableau6[[#This Row],[NOMENCLATURE]],Tableau1[[NOMENCLATURE]:[Exigence]],11,FALSE)="x",3,IF(VLOOKUP(Tableau6[[#This Row],[NOMENCLATURE]],Tableau1[[NOMENCLATURE]:[Exigence]],10,FALSE)="x",2,1))</f>
        <v>3</v>
      </c>
      <c r="G13" s="3"/>
    </row>
    <row r="14" spans="2:7" ht="40.799999999999997" x14ac:dyDescent="0.3">
      <c r="B14" s="7" t="s">
        <v>230</v>
      </c>
      <c r="C14" s="10" t="str">
        <f>VLOOKUP(Tableau2[[#This Row],[NOMENCLATURE]],Tableau1[[NOMENCLATURE]:[Exigence]],5,FALSE)</f>
        <v>1/Cadre de Vie</v>
      </c>
      <c r="D14" s="4" t="str">
        <f>VLOOKUP(Tableau2[[#This Row],[NOMENCLATURE]],Tableau1[[NOMENCLATURE]:[Exigence]],6,FALSE)</f>
        <v>Copropriété durable</v>
      </c>
      <c r="E14" s="4" t="str">
        <f>VLOOKUP(Tableau6[[#This Row],[NOMENCLATURE]],Tableau1[[NOMENCLATURE]:[Exigence]],12,FALSE)</f>
        <v>Hauteur sous plafond (3 points)
Sauf à ce que les règles de PLU impliquent la perte d'un étage :
100% des logements respectent les hauteurs sous-plafond minimales suivantes :
Minimum 2,70 m sur tous les étages</v>
      </c>
      <c r="F14" s="3">
        <f>IF(VLOOKUP(Tableau6[[#This Row],[NOMENCLATURE]],Tableau1[[NOMENCLATURE]:[Exigence]],11,FALSE)="x",3,IF(VLOOKUP(Tableau6[[#This Row],[NOMENCLATURE]],Tableau1[[NOMENCLATURE]:[Exigence]],10,FALSE)="x",2,1))</f>
        <v>3</v>
      </c>
      <c r="G14" s="3"/>
    </row>
    <row r="15" spans="2:7" ht="51" x14ac:dyDescent="0.3">
      <c r="B15" s="7" t="s">
        <v>233</v>
      </c>
      <c r="C15" s="10" t="str">
        <f>VLOOKUP(Tableau2[[#This Row],[NOMENCLATURE]],Tableau1[[NOMENCLATURE]:[Exigence]],5,FALSE)</f>
        <v>1/Cadre de Vie</v>
      </c>
      <c r="D15" s="4" t="str">
        <f>VLOOKUP(Tableau2[[#This Row],[NOMENCLATURE]],Tableau1[[NOMENCLATURE]:[Exigence]],6,FALSE)</f>
        <v>Matériaux et modes constructifs</v>
      </c>
      <c r="E15" s="4" t="str">
        <f>VLOOKUP(Tableau6[[#This Row],[NOMENCLATURE]],Tableau1[[NOMENCLATURE]:[Exigence]],12,FALSE)</f>
        <v>Mutabilité des espaces cuisine / séjour (3 points)
A partir du T3, 100% des cuisines sont fermables et conçues de la façon suivante :
• si elle est livrée fermée, elle dispose de cloisons démontables ou abattables qui ne nécessitent pas d'intervention sur les réseaux d'eau et d'électricité;
• disposant d'une fenêtre.</v>
      </c>
      <c r="F15" s="3">
        <f>IF(VLOOKUP(Tableau6[[#This Row],[NOMENCLATURE]],Tableau1[[NOMENCLATURE]:[Exigence]],11,FALSE)="x",3,IF(VLOOKUP(Tableau6[[#This Row],[NOMENCLATURE]],Tableau1[[NOMENCLATURE]:[Exigence]],10,FALSE)="x",2,1))</f>
        <v>3</v>
      </c>
      <c r="G15" s="3"/>
    </row>
    <row r="16" spans="2:7" ht="30.6" x14ac:dyDescent="0.3">
      <c r="B16" s="7" t="s">
        <v>234</v>
      </c>
      <c r="C16" s="10" t="str">
        <f>VLOOKUP(Tableau2[[#This Row],[NOMENCLATURE]],Tableau1[[NOMENCLATURE]:[Exigence]],5,FALSE)</f>
        <v>1/Cadre de Vie</v>
      </c>
      <c r="D16" s="4" t="str">
        <f>VLOOKUP(Tableau2[[#This Row],[NOMENCLATURE]],Tableau1[[NOMENCLATURE]:[Exigence]],6,FALSE)</f>
        <v>Performance environnementale</v>
      </c>
      <c r="E16" s="4" t="str">
        <f>VLOOKUP(Tableau6[[#This Row],[NOMENCLATURE]],Tableau1[[NOMENCLATURE]:[Exigence]],12,FALSE)</f>
        <v>Eclairage naturel des pièces humides (1 point)
Un éclairement naturel en 1er ou 2nd jour dans toutes les salles de bains et WC est prévu (imposte vitrée ou hublot dans porte intérieure, donnant sur le couloir ou séjour).</v>
      </c>
      <c r="F16" s="3">
        <f>IF(VLOOKUP(Tableau6[[#This Row],[NOMENCLATURE]],Tableau1[[NOMENCLATURE]:[Exigence]],11,FALSE)="x",3,IF(VLOOKUP(Tableau6[[#This Row],[NOMENCLATURE]],Tableau1[[NOMENCLATURE]:[Exigence]],10,FALSE)="x",2,1))</f>
        <v>1</v>
      </c>
      <c r="G16" s="3"/>
    </row>
    <row r="17" spans="2:7" ht="30.6" x14ac:dyDescent="0.3">
      <c r="B17" s="7" t="s">
        <v>235</v>
      </c>
      <c r="C17" s="10" t="str">
        <f>VLOOKUP(Tableau2[[#This Row],[NOMENCLATURE]],Tableau1[[NOMENCLATURE]:[Exigence]],5,FALSE)</f>
        <v>1/Cadre de Vie</v>
      </c>
      <c r="D17" s="4" t="str">
        <f>VLOOKUP(Tableau2[[#This Row],[NOMENCLATURE]],Tableau1[[NOMENCLATURE]:[Exigence]],6,FALSE)</f>
        <v>Performance environnementale</v>
      </c>
      <c r="E17" s="4" t="str">
        <f>VLOOKUP(Tableau6[[#This Row],[NOMENCLATURE]],Tableau1[[NOMENCLATURE]:[Exigence]],12,FALSE)</f>
        <v>Eclairage naturel en salle d'eau (2 points)
100%  des logements disposent d'une salle d'eau avec une surface de baie, mesurée en tableau [1], d'au moins 1/6 ème de sa surface au sol [2].</v>
      </c>
      <c r="F17" s="3">
        <f>IF(VLOOKUP(Tableau6[[#This Row],[NOMENCLATURE]],Tableau1[[NOMENCLATURE]:[Exigence]],11,FALSE)="x",3,IF(VLOOKUP(Tableau6[[#This Row],[NOMENCLATURE]],Tableau1[[NOMENCLATURE]:[Exigence]],10,FALSE)="x",2,1))</f>
        <v>2</v>
      </c>
      <c r="G17" s="3"/>
    </row>
    <row r="18" spans="2:7" ht="71.400000000000006" x14ac:dyDescent="0.3">
      <c r="B18" s="7" t="s">
        <v>237</v>
      </c>
      <c r="C18" s="10" t="str">
        <f>VLOOKUP(Tableau2[[#This Row],[NOMENCLATURE]],Tableau1[[NOMENCLATURE]:[Exigence]],5,FALSE)</f>
        <v>1/Cadre de Vie</v>
      </c>
      <c r="D18" s="4" t="str">
        <f>VLOOKUP(Tableau2[[#This Row],[NOMENCLATURE]],Tableau1[[NOMENCLATURE]:[Exigence]],6,FALSE)</f>
        <v>Performance environnementale</v>
      </c>
      <c r="E18" s="4" t="str">
        <f>VLOOKUP(Tableau6[[#This Row],[NOMENCLATURE]],Tableau1[[NOMENCLATURE]:[Exigence]],12,FALSE)</f>
        <v>Espaces extérieurs accessibles (3 points)
Hors zones de bruit, 100% des logements sont pourvus d'un espace extérieur privatif d'une profondeur minimale de 1,8m et une surface minimale fonctionnelle :
- T1 et T2 : 3,3 m²
- T3 : 5 m²
- T4 : 7 m²
- T5 : 9 m².</v>
      </c>
      <c r="F18" s="3">
        <f>IF(VLOOKUP(Tableau6[[#This Row],[NOMENCLATURE]],Tableau1[[NOMENCLATURE]:[Exigence]],11,FALSE)="x",3,IF(VLOOKUP(Tableau6[[#This Row],[NOMENCLATURE]],Tableau1[[NOMENCLATURE]:[Exigence]],10,FALSE)="x",2,1))</f>
        <v>3</v>
      </c>
      <c r="G18" s="3"/>
    </row>
    <row r="19" spans="2:7" ht="20.399999999999999" x14ac:dyDescent="0.3">
      <c r="B19" s="7" t="s">
        <v>238</v>
      </c>
      <c r="C19" s="10" t="str">
        <f>VLOOKUP(Tableau2[[#This Row],[NOMENCLATURE]],Tableau1[[NOMENCLATURE]:[Exigence]],5,FALSE)</f>
        <v>1/Cadre de Vie</v>
      </c>
      <c r="D19" s="4" t="str">
        <f>VLOOKUP(Tableau2[[#This Row],[NOMENCLATURE]],Tableau1[[NOMENCLATURE]:[Exigence]],6,FALSE)</f>
        <v>Performance environnementale</v>
      </c>
      <c r="E19" s="4" t="str">
        <f>VLOOKUP(Tableau6[[#This Row],[NOMENCLATURE]],Tableau1[[NOMENCLATURE]:[Exigence]],12,FALSE)</f>
        <v>Loggias (3 points)
Plus de 80% des espaces extérieurs privatifs de l'immeuble sont constitués de loggias ou jardins privatifs en RDC.</v>
      </c>
      <c r="F19" s="3">
        <f>IF(VLOOKUP(Tableau6[[#This Row],[NOMENCLATURE]],Tableau1[[NOMENCLATURE]:[Exigence]],11,FALSE)="x",3,IF(VLOOKUP(Tableau6[[#This Row],[NOMENCLATURE]],Tableau1[[NOMENCLATURE]:[Exigence]],10,FALSE)="x",2,1))</f>
        <v>3</v>
      </c>
      <c r="G19" s="3"/>
    </row>
    <row r="20" spans="2:7" ht="71.400000000000006" x14ac:dyDescent="0.3">
      <c r="B20" s="7" t="s">
        <v>239</v>
      </c>
      <c r="C20" s="10" t="str">
        <f>VLOOKUP(Tableau2[[#This Row],[NOMENCLATURE]],Tableau1[[NOMENCLATURE]:[Exigence]],5,FALSE)</f>
        <v>1/Cadre de Vie</v>
      </c>
      <c r="D20" s="4" t="str">
        <f>VLOOKUP(Tableau2[[#This Row],[NOMENCLATURE]],Tableau1[[NOMENCLATURE]:[Exigence]],6,FALSE)</f>
        <v>Performance environnementale</v>
      </c>
      <c r="E20" s="4" t="str">
        <f>VLOOKUP(Tableau6[[#This Row],[NOMENCLATURE]],Tableau1[[NOMENCLATURE]:[Exigence]],12,FALSE)</f>
        <v>Espace collectif (3 points)
Un espace collectif supplémentaire est créé [1] [2].
1. Par exemple : jardin partagé, laverie collective, salle polyvalente, buanderie, séchoir, conciergerie, aire de jeux extérieure, toiture terrasse
accessible, local encombrant espace de troc...
2. Cet espace pourra permettre de favoriser l'économie de partage au sein du bâtiment ou entre le bâtiment et son voisinage.</v>
      </c>
      <c r="F20" s="3">
        <f>IF(VLOOKUP(Tableau6[[#This Row],[NOMENCLATURE]],Tableau1[[NOMENCLATURE]:[Exigence]],11,FALSE)="x",3,IF(VLOOKUP(Tableau6[[#This Row],[NOMENCLATURE]],Tableau1[[NOMENCLATURE]:[Exigence]],10,FALSE)="x",2,1))</f>
        <v>3</v>
      </c>
      <c r="G20" s="3"/>
    </row>
    <row r="21" spans="2:7" ht="20.399999999999999" x14ac:dyDescent="0.3">
      <c r="B21" s="7" t="s">
        <v>240</v>
      </c>
      <c r="C21" s="10" t="str">
        <f>VLOOKUP(Tableau2[[#This Row],[NOMENCLATURE]],Tableau1[[NOMENCLATURE]:[Exigence]],5,FALSE)</f>
        <v>1/Cadre de Vie</v>
      </c>
      <c r="D21" s="4" t="str">
        <f>VLOOKUP(Tableau2[[#This Row],[NOMENCLATURE]],Tableau1[[NOMENCLATURE]:[Exigence]],6,FALSE)</f>
        <v>Performance environnementale</v>
      </c>
      <c r="E21" s="4" t="str">
        <f>VLOOKUP(Tableau6[[#This Row],[NOMENCLATURE]],Tableau1[[NOMENCLATURE]:[Exigence]],12,FALSE)</f>
        <v>Développement de logements évolutifs capables de s’adapter au vieillissement (2 points)
Sur proposition de l'opérateur immobilier</v>
      </c>
      <c r="F21" s="3">
        <f>IF(VLOOKUP(Tableau6[[#This Row],[NOMENCLATURE]],Tableau1[[NOMENCLATURE]:[Exigence]],11,FALSE)="x",3,IF(VLOOKUP(Tableau6[[#This Row],[NOMENCLATURE]],Tableau1[[NOMENCLATURE]:[Exigence]],10,FALSE)="x",2,1))</f>
        <v>2</v>
      </c>
      <c r="G21" s="3"/>
    </row>
    <row r="22" spans="2:7" ht="20.399999999999999" x14ac:dyDescent="0.3">
      <c r="B22" s="7" t="s">
        <v>241</v>
      </c>
      <c r="C22" s="10" t="str">
        <f>VLOOKUP(Tableau2[[#This Row],[NOMENCLATURE]],Tableau1[[NOMENCLATURE]:[Exigence]],5,FALSE)</f>
        <v>1/Cadre de Vie</v>
      </c>
      <c r="D22" s="4" t="str">
        <f>VLOOKUP(Tableau2[[#This Row],[NOMENCLATURE]],Tableau1[[NOMENCLATURE]:[Exigence]],6,FALSE)</f>
        <v>Performance environnementale</v>
      </c>
      <c r="E22" s="4" t="str">
        <f>VLOOKUP(Tableau6[[#This Row],[NOMENCLATURE]],Tableau1[[NOMENCLATURE]:[Exigence]],12,FALSE)</f>
        <v>Développement de logements et/ou services spécifiquement adaptés à certaines personnes fragiles (2 points)
Sur proposition de l'opérateur immobilier</v>
      </c>
      <c r="F22" s="3">
        <f>IF(VLOOKUP(Tableau6[[#This Row],[NOMENCLATURE]],Tableau1[[NOMENCLATURE]:[Exigence]],11,FALSE)="x",3,IF(VLOOKUP(Tableau6[[#This Row],[NOMENCLATURE]],Tableau1[[NOMENCLATURE]:[Exigence]],10,FALSE)="x",2,1))</f>
        <v>2</v>
      </c>
      <c r="G22" s="3"/>
    </row>
    <row r="23" spans="2:7" ht="132.6" x14ac:dyDescent="0.3">
      <c r="B23" s="7" t="s">
        <v>242</v>
      </c>
      <c r="C23" s="10" t="str">
        <f>VLOOKUP(Tableau2[[#This Row],[NOMENCLATURE]],Tableau1[[NOMENCLATURE]:[Exigence]],5,FALSE)</f>
        <v>1/Cadre de Vie</v>
      </c>
      <c r="D23" s="4" t="str">
        <f>VLOOKUP(Tableau2[[#This Row],[NOMENCLATURE]],Tableau1[[NOMENCLATURE]:[Exigence]],6,FALSE)</f>
        <v>Performance environnementale</v>
      </c>
      <c r="E23" s="4" t="str">
        <f>VLOOKUP(Tableau6[[#This Row],[NOMENCLATURE]],Tableau1[[NOMENCLATURE]:[Exigence]],12,FALSE)</f>
        <v xml:space="preserve">Rangements (HQE FL.1.6.1.1) (2 points)
Les logements possèdent au moins en chambres et/ou couloirs (1) (2)(3) un placard fourni posé d'un volume minimum de :
- T1/T2 : 1m3
- T3/T4 : 1,5m3
- T5 et + : 2m3. 
Ces rangements peuvent être composés de plusieurs modules de 0,5m3 minimum.
1. Il est admis une tolérance de 5% sur les volumes et les dimensions demandées.
2. Cet espace s'entend hors rangement des salles d'eau et cuisines, en dehors des gabarits imposés par la réglementation Handicapés et, est dégagé de tout équipement technique qui doit rester accessible (chaudière, ballon eau chaude …).
3. Pour les studios, la position en pièce principale est admise, cet espace pouvant être positionné sur le linéaire demandé dans les séjours. </v>
      </c>
      <c r="F23" s="3">
        <f>IF(VLOOKUP(Tableau6[[#This Row],[NOMENCLATURE]],Tableau1[[NOMENCLATURE]:[Exigence]],11,FALSE)="x",3,IF(VLOOKUP(Tableau6[[#This Row],[NOMENCLATURE]],Tableau1[[NOMENCLATURE]:[Exigence]],10,FALSE)="x",2,1))</f>
        <v>2</v>
      </c>
      <c r="G23" s="3"/>
    </row>
    <row r="24" spans="2:7" ht="71.400000000000006" x14ac:dyDescent="0.3">
      <c r="B24" s="7" t="s">
        <v>243</v>
      </c>
      <c r="C24" s="10" t="str">
        <f>VLOOKUP(Tableau2[[#This Row],[NOMENCLATURE]],Tableau1[[NOMENCLATURE]:[Exigence]],5,FALSE)</f>
        <v>1/Cadre de Vie</v>
      </c>
      <c r="D24" s="4" t="str">
        <f>VLOOKUP(Tableau2[[#This Row],[NOMENCLATURE]],Tableau1[[NOMENCLATURE]:[Exigence]],6,FALSE)</f>
        <v>Plan d'étage</v>
      </c>
      <c r="E24" s="4" t="str">
        <f>VLOOKUP(Tableau6[[#This Row],[NOMENCLATURE]],Tableau1[[NOMENCLATURE]:[Exigence]],12,FALSE)</f>
        <v>Rangements - Chambre (HQE FL.1.6.1.1) (3 points)
Toutes les chambres possèdent un espace de rangement d'un volume de 1,5 m3 (1)(2)(3).
1. Il n'est pas demandé la fourniture de mobilier de rangement. L'espace de rangement est une représentation sur plan d'une installation possible par l'occupant.
2. Il est admis une tolérance de 5% sur les volumes et les dimensions demandées.
3. Cet espace de rangement s'entend hors gabarits imposés par la réglementation handicapés et, est dégagé de tout équipement technique.</v>
      </c>
      <c r="F24" s="3">
        <f>IF(VLOOKUP(Tableau6[[#This Row],[NOMENCLATURE]],Tableau1[[NOMENCLATURE]:[Exigence]],11,FALSE)="x",3,IF(VLOOKUP(Tableau6[[#This Row],[NOMENCLATURE]],Tableau1[[NOMENCLATURE]:[Exigence]],10,FALSE)="x",2,1))</f>
        <v>3</v>
      </c>
      <c r="G24" s="3"/>
    </row>
    <row r="25" spans="2:7" ht="81.599999999999994" x14ac:dyDescent="0.3">
      <c r="B25" s="7" t="s">
        <v>244</v>
      </c>
      <c r="C25" s="10" t="str">
        <f>VLOOKUP(Tableau2[[#This Row],[NOMENCLATURE]],Tableau1[[NOMENCLATURE]:[Exigence]],5,FALSE)</f>
        <v>1/Cadre de Vie</v>
      </c>
      <c r="D25" s="4" t="str">
        <f>VLOOKUP(Tableau2[[#This Row],[NOMENCLATURE]],Tableau1[[NOMENCLATURE]:[Exigence]],6,FALSE)</f>
        <v>Plan d'étage</v>
      </c>
      <c r="E25" s="4" t="str">
        <f>VLOOKUP(Tableau6[[#This Row],[NOMENCLATURE]],Tableau1[[NOMENCLATURE]:[Exigence]],12,FALSE)</f>
        <v>Rangements supplémentaires (HQE FL.1.6.1.2) (3 points)
Des espaces de rangements d'une superficie au moins égale à 5% de la surface habitable du logement sont prévus (1) (2).
1. L'espace de rangement minimal demandé en niveau NF Habitat peut être intégré pour l'obtention de la surface de rangement demandée dans cette exigence.
2. Ces espaces s'entendent hors rangement des salle d'eau et cuisine. Ils sont dégagés de tout équipement technique ou sanitaire (chaudière, ballon eau chaude, machines à laver) et en dehors des gabarits imposés par la réglementation handicapés et débattements de portes.</v>
      </c>
      <c r="F25" s="3">
        <f>IF(VLOOKUP(Tableau6[[#This Row],[NOMENCLATURE]],Tableau1[[NOMENCLATURE]:[Exigence]],11,FALSE)="x",3,IF(VLOOKUP(Tableau6[[#This Row],[NOMENCLATURE]],Tableau1[[NOMENCLATURE]:[Exigence]],10,FALSE)="x",2,1))</f>
        <v>3</v>
      </c>
      <c r="G25" s="3"/>
    </row>
    <row r="26" spans="2:7" ht="20.399999999999999" x14ac:dyDescent="0.3">
      <c r="B26" s="7" t="s">
        <v>245</v>
      </c>
      <c r="C26" s="10" t="str">
        <f>VLOOKUP(Tableau2[[#This Row],[NOMENCLATURE]],Tableau1[[NOMENCLATURE]:[Exigence]],5,FALSE)</f>
        <v>1/Cadre de Vie</v>
      </c>
      <c r="D26" s="4" t="str">
        <f>VLOOKUP(Tableau2[[#This Row],[NOMENCLATURE]],Tableau1[[NOMENCLATURE]:[Exigence]],6,FALSE)</f>
        <v>Plan d'étage</v>
      </c>
      <c r="E26" s="4" t="str">
        <f>VLOOKUP(Tableau6[[#This Row],[NOMENCLATURE]],Tableau1[[NOMENCLATURE]:[Exigence]],12,FALSE)</f>
        <v>Biodivercity (CIBI) ou Effinature (2 points)
Obtention de la certification Biodivercity ou Effinature (au choix de l'opérateur)</v>
      </c>
      <c r="F26" s="3">
        <f>IF(VLOOKUP(Tableau6[[#This Row],[NOMENCLATURE]],Tableau1[[NOMENCLATURE]:[Exigence]],11,FALSE)="x",3,IF(VLOOKUP(Tableau6[[#This Row],[NOMENCLATURE]],Tableau1[[NOMENCLATURE]:[Exigence]],10,FALSE)="x",2,1))</f>
        <v>2</v>
      </c>
      <c r="G26" s="3"/>
    </row>
    <row r="27" spans="2:7" ht="61.2" x14ac:dyDescent="0.3">
      <c r="B27" s="7" t="s">
        <v>246</v>
      </c>
      <c r="C27" s="10" t="str">
        <f>VLOOKUP(Tableau2[[#This Row],[NOMENCLATURE]],Tableau1[[NOMENCLATURE]:[Exigence]],5,FALSE)</f>
        <v>1/Cadre de Vie</v>
      </c>
      <c r="D27" s="4" t="str">
        <f>VLOOKUP(Tableau2[[#This Row],[NOMENCLATURE]],Tableau1[[NOMENCLATURE]:[Exigence]],6,FALSE)</f>
        <v>Plan d'étage</v>
      </c>
      <c r="E27" s="4" t="str">
        <f>VLOOKUP(Tableau6[[#This Row],[NOMENCLATURE]],Tableau1[[NOMENCLATURE]:[Exigence]],12,FALSE)</f>
        <v>Production d'espaces favorables à la biodiversité (HQE BDV.3.5) (2 points)
L'indice de valorisation écologique du site (IVE) et/ou l'indice des Témoins de Cohérences Ecologiques (ITCE) sont calculés (1) et  :  IVE projet&gt; IVE initial OU (ITCE) ≥ 4.
IVE est un calcul du nombre d'espèces végétales par type d'habitat ITCE permet d'évaluer les espaces végétalisés en termes de rôle écologique Les modalités de calcul de l'indice de valorisation écologique (IVE) et l'indice des Témoins de Cohérences Ecologiques (ITCE) sont détaillées dans l'annexe Biodiversité.</v>
      </c>
      <c r="F27" s="3">
        <f>IF(VLOOKUP(Tableau6[[#This Row],[NOMENCLATURE]],Tableau1[[NOMENCLATURE]:[Exigence]],11,FALSE)="x",3,IF(VLOOKUP(Tableau6[[#This Row],[NOMENCLATURE]],Tableau1[[NOMENCLATURE]:[Exigence]],10,FALSE)="x",2,1))</f>
        <v>2</v>
      </c>
      <c r="G27" s="3"/>
    </row>
    <row r="28" spans="2:7" ht="30.6" x14ac:dyDescent="0.3">
      <c r="B28" s="7" t="s">
        <v>247</v>
      </c>
      <c r="C28" s="10" t="str">
        <f>VLOOKUP(Tableau2[[#This Row],[NOMENCLATURE]],Tableau1[[NOMENCLATURE]:[Exigence]],5,FALSE)</f>
        <v>1/Cadre de Vie</v>
      </c>
      <c r="D28" s="4" t="str">
        <f>VLOOKUP(Tableau2[[#This Row],[NOMENCLATURE]],Tableau1[[NOMENCLATURE]:[Exigence]],6,FALSE)</f>
        <v>Plan d'étage</v>
      </c>
      <c r="E28" s="4" t="str">
        <f>VLOOKUP(Tableau6[[#This Row],[NOMENCLATURE]],Tableau1[[NOMENCLATURE]:[Exigence]],12,FALSE)</f>
        <v>Production d'espaces favorables à la biodiversité (HQE BDV.3.5) (3 points)
L'indice de valorisation écologique du site (IVE) et/ou l'indice des Témoins de Cohérences Ecologiques (ITCE) sont calculés (1) et  :  IVE projet&gt; IVE initial ET (ITCE) ≥ 4.</v>
      </c>
      <c r="F28" s="3">
        <f>IF(VLOOKUP(Tableau6[[#This Row],[NOMENCLATURE]],Tableau1[[NOMENCLATURE]:[Exigence]],11,FALSE)="x",3,IF(VLOOKUP(Tableau6[[#This Row],[NOMENCLATURE]],Tableau1[[NOMENCLATURE]:[Exigence]],10,FALSE)="x",2,1))</f>
        <v>3</v>
      </c>
      <c r="G28" s="3"/>
    </row>
    <row r="29" spans="2:7" ht="20.399999999999999" x14ac:dyDescent="0.3">
      <c r="B29" s="7" t="s">
        <v>250</v>
      </c>
      <c r="C29" s="10" t="str">
        <f>VLOOKUP(Tableau2[[#This Row],[NOMENCLATURE]],Tableau1[[NOMENCLATURE]:[Exigence]],5,FALSE)</f>
        <v>1/Cadre de Vie</v>
      </c>
      <c r="D29" s="4" t="str">
        <f>VLOOKUP(Tableau2[[#This Row],[NOMENCLATURE]],Tableau1[[NOMENCLATURE]:[Exigence]],6,FALSE)</f>
        <v>Plan d'étage</v>
      </c>
      <c r="E29" s="4" t="str">
        <f>VLOOKUP(Tableau6[[#This Row],[NOMENCLATURE]],Tableau1[[NOMENCLATURE]:[Exigence]],12,FALSE)</f>
        <v>Toitures jardin accessibles
Sur proposition de l'opérateur immobilier</v>
      </c>
      <c r="F29" s="3">
        <f>IF(VLOOKUP(Tableau6[[#This Row],[NOMENCLATURE]],Tableau1[[NOMENCLATURE]:[Exigence]],11,FALSE)="x",3,IF(VLOOKUP(Tableau6[[#This Row],[NOMENCLATURE]],Tableau1[[NOMENCLATURE]:[Exigence]],10,FALSE)="x",2,1))</f>
        <v>3</v>
      </c>
      <c r="G29" s="3"/>
    </row>
    <row r="30" spans="2:7" ht="40.799999999999997" x14ac:dyDescent="0.3">
      <c r="B30" s="7" t="s">
        <v>254</v>
      </c>
      <c r="C30" s="10" t="str">
        <f>VLOOKUP(Tableau2[[#This Row],[NOMENCLATURE]],Tableau1[[NOMENCLATURE]:[Exigence]],5,FALSE)</f>
        <v>1/Cadre de Vie</v>
      </c>
      <c r="D30" s="4" t="str">
        <f>VLOOKUP(Tableau2[[#This Row],[NOMENCLATURE]],Tableau1[[NOMENCLATURE]:[Exigence]],6,FALSE)</f>
        <v>Plan d'étage</v>
      </c>
      <c r="E30" s="4" t="str">
        <f>VLOOKUP(Tableau6[[#This Row],[NOMENCLATURE]],Tableau1[[NOMENCLATURE]:[Exigence]],12,FALSE)</f>
        <v>Mise en œuvre de sujets végétaux matures (2 points)
Mise en place de stratégies de préverdissement ou de pré-achats en pépinières afin de disposer dès l’origine de sujets matures pour les espaces verts de l’opération immobilière.
Pour les arbres de haute tige, minimum 25% de sujets &gt; 15 ans, le reste &gt; 10 ans</v>
      </c>
      <c r="F30" s="3">
        <f>IF(VLOOKUP(Tableau6[[#This Row],[NOMENCLATURE]],Tableau1[[NOMENCLATURE]:[Exigence]],11,FALSE)="x",3,IF(VLOOKUP(Tableau6[[#This Row],[NOMENCLATURE]],Tableau1[[NOMENCLATURE]:[Exigence]],10,FALSE)="x",2,1))</f>
        <v>2</v>
      </c>
      <c r="G30" s="3"/>
    </row>
    <row r="31" spans="2:7" ht="20.399999999999999" x14ac:dyDescent="0.3">
      <c r="B31" s="7" t="s">
        <v>257</v>
      </c>
      <c r="C31" s="10" t="str">
        <f>VLOOKUP(Tableau2[[#This Row],[NOMENCLATURE]],Tableau1[[NOMENCLATURE]:[Exigence]],5,FALSE)</f>
        <v>1/Cadre de Vie</v>
      </c>
      <c r="D31" s="4" t="str">
        <f>VLOOKUP(Tableau2[[#This Row],[NOMENCLATURE]],Tableau1[[NOMENCLATURE]:[Exigence]],6,FALSE)</f>
        <v>Plan d'étage</v>
      </c>
      <c r="E31" s="4" t="str">
        <f>VLOOKUP(Tableau6[[#This Row],[NOMENCLATURE]],Tableau1[[NOMENCLATURE]:[Exigence]],12,FALSE)</f>
        <v xml:space="preserve">Qualité des toitures végétalisées
En cas de toitures végétalisées, l'épaisseur minimale des substrats est de 30cm </v>
      </c>
      <c r="F31" s="3">
        <f>IF(VLOOKUP(Tableau6[[#This Row],[NOMENCLATURE]],Tableau1[[NOMENCLATURE]:[Exigence]],11,FALSE)="x",3,IF(VLOOKUP(Tableau6[[#This Row],[NOMENCLATURE]],Tableau1[[NOMENCLATURE]:[Exigence]],10,FALSE)="x",2,1))</f>
        <v>2</v>
      </c>
      <c r="G31" s="3"/>
    </row>
    <row r="32" spans="2:7" ht="30.6" x14ac:dyDescent="0.3">
      <c r="B32" s="7" t="s">
        <v>258</v>
      </c>
      <c r="C32" s="10" t="str">
        <f>VLOOKUP(Tableau2[[#This Row],[NOMENCLATURE]],Tableau1[[NOMENCLATURE]:[Exigence]],5,FALSE)</f>
        <v>1/Cadre de Vie</v>
      </c>
      <c r="D32" s="4" t="str">
        <f>VLOOKUP(Tableau2[[#This Row],[NOMENCLATURE]],Tableau1[[NOMENCLATURE]:[Exigence]],6,FALSE)</f>
        <v>Plan d'étage</v>
      </c>
      <c r="E32" s="4" t="str">
        <f>VLOOKUP(Tableau6[[#This Row],[NOMENCLATURE]],Tableau1[[NOMENCLATURE]:[Exigence]],12,FALSE)</f>
        <v>Qualité des terres végétales employées (2 points)
Recours à de la terre végétale issue des terres réemployees in situ ou excavées (pour recréation de technosols) dans un rayon de 300km du site de l’opération (avec un fond géochimique équivalent), sans utilisation de terres agricoles.</v>
      </c>
      <c r="F32" s="3">
        <f>IF(VLOOKUP(Tableau6[[#This Row],[NOMENCLATURE]],Tableau1[[NOMENCLATURE]:[Exigence]],11,FALSE)="x",3,IF(VLOOKUP(Tableau6[[#This Row],[NOMENCLATURE]],Tableau1[[NOMENCLATURE]:[Exigence]],10,FALSE)="x",2,1))</f>
        <v>2</v>
      </c>
      <c r="G32" s="3"/>
    </row>
    <row r="33" spans="2:7" ht="30.6" x14ac:dyDescent="0.3">
      <c r="B33" s="7" t="s">
        <v>260</v>
      </c>
      <c r="C33" s="10" t="str">
        <f>VLOOKUP(Tableau2[[#This Row],[NOMENCLATURE]],Tableau1[[NOMENCLATURE]:[Exigence]],5,FALSE)</f>
        <v>1/Cadre de Vie</v>
      </c>
      <c r="D33" s="4" t="str">
        <f>VLOOKUP(Tableau2[[#This Row],[NOMENCLATURE]],Tableau1[[NOMENCLATURE]:[Exigence]],6,FALSE)</f>
        <v>Plan d'étage</v>
      </c>
      <c r="E33" s="4" t="str">
        <f>VLOOKUP(Tableau6[[#This Row],[NOMENCLATURE]],Tableau1[[NOMENCLATURE]:[Exigence]],12,FALSE)</f>
        <v>Projet paysager du lot avec cobénéfices pour le quartier (2 points)
Projet paysager du lot intégrant des co-bénéfices pour le quartier (accessibilité aux habitants du quartier, cheminements ouverts au public ombragés…).</v>
      </c>
      <c r="F33" s="3">
        <f>IF(VLOOKUP(Tableau6[[#This Row],[NOMENCLATURE]],Tableau1[[NOMENCLATURE]:[Exigence]],11,FALSE)="x",3,IF(VLOOKUP(Tableau6[[#This Row],[NOMENCLATURE]],Tableau1[[NOMENCLATURE]:[Exigence]],10,FALSE)="x",2,1))</f>
        <v>2</v>
      </c>
      <c r="G33" s="3"/>
    </row>
    <row r="34" spans="2:7" ht="71.400000000000006" x14ac:dyDescent="0.3">
      <c r="B34" s="7" t="s">
        <v>265</v>
      </c>
      <c r="C34" s="10" t="str">
        <f>VLOOKUP(Tableau2[[#This Row],[NOMENCLATURE]],Tableau1[[NOMENCLATURE]:[Exigence]],5,FALSE)</f>
        <v>1/Cadre de Vie</v>
      </c>
      <c r="D34" s="4" t="str">
        <f>VLOOKUP(Tableau2[[#This Row],[NOMENCLATURE]],Tableau1[[NOMENCLATURE]:[Exigence]],6,FALSE)</f>
        <v>Plan d'étage</v>
      </c>
      <c r="E34" s="4" t="str">
        <f>VLOOKUP(Tableau6[[#This Row],[NOMENCLATURE]],Tableau1[[NOMENCLATURE]:[Exigence]],12,FALSE)</f>
        <v>Système de rétention écologique des EP (HQE SOL.3.1) (3 points)
Un système de rétention écologique des eaux de pluie est présent. Son mode de gestion est défini (entretien, maintenance)  (1).
1. Par exemple, les eaux de ruissellement peuvent être récupérées dans des noues, notamment au niveau des parkings extérieurs et aux abords des bâtiments. Il est possible de connecter un réseau de noues à un bassin de phyto-épuration. Des mares, avec des berges en pente douce (10 à 20 %) favorisent l’implantation spontanée de plantes adaptées aux rives.</v>
      </c>
      <c r="F34" s="3">
        <f>IF(VLOOKUP(Tableau6[[#This Row],[NOMENCLATURE]],Tableau1[[NOMENCLATURE]:[Exigence]],11,FALSE)="x",3,IF(VLOOKUP(Tableau6[[#This Row],[NOMENCLATURE]],Tableau1[[NOMENCLATURE]:[Exigence]],10,FALSE)="x",2,1))</f>
        <v>3</v>
      </c>
      <c r="G34" s="3"/>
    </row>
    <row r="35" spans="2:7" ht="30.6" x14ac:dyDescent="0.3">
      <c r="B35" s="7" t="s">
        <v>268</v>
      </c>
      <c r="C35" s="10" t="str">
        <f>VLOOKUP(Tableau2[[#This Row],[NOMENCLATURE]],Tableau1[[NOMENCLATURE]:[Exigence]],5,FALSE)</f>
        <v>1/Cadre de Vie</v>
      </c>
      <c r="D35" s="4" t="str">
        <f>VLOOKUP(Tableau2[[#This Row],[NOMENCLATURE]],Tableau1[[NOMENCLATURE]:[Exigence]],6,FALSE)</f>
        <v>Plan d'étage</v>
      </c>
      <c r="E35" s="4" t="str">
        <f>VLOOKUP(Tableau6[[#This Row],[NOMENCLATURE]],Tableau1[[NOMENCLATURE]:[Exigence]],12,FALSE)</f>
        <v>Récupération de l'eau pour arrosage espaces verts (1 point)
Présence de systèmes de récupération des eaux de pluie en gravitaire permettant de couvrir 40% de l’arrosage des espaces verts.</v>
      </c>
      <c r="F35" s="3">
        <f>IF(VLOOKUP(Tableau6[[#This Row],[NOMENCLATURE]],Tableau1[[NOMENCLATURE]:[Exigence]],11,FALSE)="x",3,IF(VLOOKUP(Tableau6[[#This Row],[NOMENCLATURE]],Tableau1[[NOMENCLATURE]:[Exigence]],10,FALSE)="x",2,1))</f>
        <v>1</v>
      </c>
      <c r="G35" s="3">
        <v>1</v>
      </c>
    </row>
    <row r="36" spans="2:7" ht="30.6" x14ac:dyDescent="0.3">
      <c r="B36" s="7" t="s">
        <v>269</v>
      </c>
      <c r="C36" s="10" t="str">
        <f>VLOOKUP(Tableau2[[#This Row],[NOMENCLATURE]],Tableau1[[NOMENCLATURE]:[Exigence]],5,FALSE)</f>
        <v>2/Biodiversité</v>
      </c>
      <c r="D36" s="4" t="str">
        <f>VLOOKUP(Tableau2[[#This Row],[NOMENCLATURE]],Tableau1[[NOMENCLATURE]:[Exigence]],6,FALSE)</f>
        <v>Conception paysagère</v>
      </c>
      <c r="E36" s="4" t="str">
        <f>VLOOKUP(Tableau6[[#This Row],[NOMENCLATURE]],Tableau1[[NOMENCLATURE]:[Exigence]],12,FALSE)</f>
        <v xml:space="preserve">Récupération et réutilisation des eaux pluviales (3 points)
Les eaux pluviales sont récupérées et réutilisées pour un usage interne au logement. Une signalétique est mise en place pour différencier le réseau d'eau non potable du réseau d'eau sanitaire conformément à la réglementation. </v>
      </c>
      <c r="F36" s="3">
        <f>IF(VLOOKUP(Tableau6[[#This Row],[NOMENCLATURE]],Tableau1[[NOMENCLATURE]:[Exigence]],11,FALSE)="x",3,IF(VLOOKUP(Tableau6[[#This Row],[NOMENCLATURE]],Tableau1[[NOMENCLATURE]:[Exigence]],10,FALSE)="x",2,1))</f>
        <v>3</v>
      </c>
      <c r="G36" s="3"/>
    </row>
    <row r="37" spans="2:7" ht="30.6" x14ac:dyDescent="0.3">
      <c r="B37" s="7" t="s">
        <v>271</v>
      </c>
      <c r="C37" s="10" t="str">
        <f>VLOOKUP(Tableau2[[#This Row],[NOMENCLATURE]],Tableau1[[NOMENCLATURE]:[Exigence]],5,FALSE)</f>
        <v>2/Biodiversité</v>
      </c>
      <c r="D37" s="4" t="str">
        <f>VLOOKUP(Tableau2[[#This Row],[NOMENCLATURE]],Tableau1[[NOMENCLATURE]:[Exigence]],6,FALSE)</f>
        <v>Conception paysagère</v>
      </c>
      <c r="E37" s="4" t="str">
        <f>VLOOKUP(Tableau6[[#This Row],[NOMENCLATURE]],Tableau1[[NOMENCLATURE]:[Exigence]],12,FALSE)</f>
        <v>Obtention du label Bois de France ou équivalent (3 points)
La fiche d'emprise peut imposer l'obtention du label Bois de France ou les preuves de l'emploi de bois français transformé en France.</v>
      </c>
      <c r="F37" s="3">
        <f>IF(VLOOKUP(Tableau6[[#This Row],[NOMENCLATURE]],Tableau1[[NOMENCLATURE]:[Exigence]],11,FALSE)="x",3,IF(VLOOKUP(Tableau6[[#This Row],[NOMENCLATURE]],Tableau1[[NOMENCLATURE]:[Exigence]],10,FALSE)="x",2,1))</f>
        <v>3</v>
      </c>
      <c r="G37" s="3"/>
    </row>
    <row r="38" spans="2:7" ht="61.2" x14ac:dyDescent="0.3">
      <c r="B38" s="7" t="s">
        <v>282</v>
      </c>
      <c r="C38" s="10" t="str">
        <f>VLOOKUP(Tableau2[[#This Row],[NOMENCLATURE]],Tableau1[[NOMENCLATURE]:[Exigence]],5,FALSE)</f>
        <v>2/Biodiversité</v>
      </c>
      <c r="D38" s="4" t="str">
        <f>VLOOKUP(Tableau2[[#This Row],[NOMENCLATURE]],Tableau1[[NOMENCLATURE]:[Exigence]],6,FALSE)</f>
        <v>Conception paysagère</v>
      </c>
      <c r="E38" s="4" t="str">
        <f>VLOOKUP(Tableau6[[#This Row],[NOMENCLATURE]],Tableau1[[NOMENCLATURE]:[Exigence]],12,FALSE)</f>
        <v>Construction hors site (3 points)
Le projet fait largement appel aux filières de construction hors site :
- Réalisation d’au moins 75% des façades et éléments rapportés en préfabrication (2D ou 3D)
- Réalisation d’au moins 30% des éléments de structure en préfabrication (2D ou 3D)
NOTA BENE  : Objectifs établissement, 80% des projets ont recours massivement aux filières de construction hors site d'ici 2030.</v>
      </c>
      <c r="F38" s="3">
        <f>IF(VLOOKUP(Tableau6[[#This Row],[NOMENCLATURE]],Tableau1[[NOMENCLATURE]:[Exigence]],11,FALSE)="x",3,IF(VLOOKUP(Tableau6[[#This Row],[NOMENCLATURE]],Tableau1[[NOMENCLATURE]:[Exigence]],10,FALSE)="x",2,1))</f>
        <v>3</v>
      </c>
      <c r="G38" s="3">
        <v>1</v>
      </c>
    </row>
    <row r="39" spans="2:7" ht="20.399999999999999" x14ac:dyDescent="0.3">
      <c r="B39" s="7" t="s">
        <v>283</v>
      </c>
      <c r="C39" s="10" t="str">
        <f>VLOOKUP(Tableau2[[#This Row],[NOMENCLATURE]],Tableau1[[NOMENCLATURE]:[Exigence]],5,FALSE)</f>
        <v>2/Biodiversité</v>
      </c>
      <c r="D39" s="4" t="str">
        <f>VLOOKUP(Tableau2[[#This Row],[NOMENCLATURE]],Tableau1[[NOMENCLATURE]:[Exigence]],6,FALSE)</f>
        <v>Conception paysagère</v>
      </c>
      <c r="E39" s="4" t="str">
        <f>VLOOKUP(Tableau6[[#This Row],[NOMENCLATURE]],Tableau1[[NOMENCLATURE]:[Exigence]],12,FALSE)</f>
        <v>Construction hors site - pièces humides (2 points)
Tout ou partie (au moins 30%) des pièces humides sont réalisées de façon modulaire.</v>
      </c>
      <c r="F39" s="3">
        <f>IF(VLOOKUP(Tableau6[[#This Row],[NOMENCLATURE]],Tableau1[[NOMENCLATURE]:[Exigence]],11,FALSE)="x",3,IF(VLOOKUP(Tableau6[[#This Row],[NOMENCLATURE]],Tableau1[[NOMENCLATURE]:[Exigence]],10,FALSE)="x",2,1))</f>
        <v>2</v>
      </c>
      <c r="G39" s="3">
        <v>1</v>
      </c>
    </row>
    <row r="40" spans="2:7" ht="30.6" x14ac:dyDescent="0.3">
      <c r="B40" s="7" t="s">
        <v>284</v>
      </c>
      <c r="C40" s="10" t="str">
        <f>VLOOKUP(Tableau2[[#This Row],[NOMENCLATURE]],Tableau1[[NOMENCLATURE]:[Exigence]],5,FALSE)</f>
        <v>2/Biodiversité</v>
      </c>
      <c r="D40" s="4" t="str">
        <f>VLOOKUP(Tableau2[[#This Row],[NOMENCLATURE]],Tableau1[[NOMENCLATURE]:[Exigence]],6,FALSE)</f>
        <v>Conception paysagère</v>
      </c>
      <c r="E40" s="4" t="str">
        <f>VLOOKUP(Tableau6[[#This Row],[NOMENCLATURE]],Tableau1[[NOMENCLATURE]:[Exigence]],12,FALSE)</f>
        <v>Réduction de la quantité de matériaux mis en œuvre (2 points)
La stratégie mise en œuvre pour réduire de façon globale la quantité de matériaux mis en œuvre est formalisée et précisée au moment du dépôt de la demande de permis de construire : note de sobriété matière au dépôt de PC</v>
      </c>
      <c r="F40" s="3">
        <f>IF(VLOOKUP(Tableau6[[#This Row],[NOMENCLATURE]],Tableau1[[NOMENCLATURE]:[Exigence]],11,FALSE)="x",3,IF(VLOOKUP(Tableau6[[#This Row],[NOMENCLATURE]],Tableau1[[NOMENCLATURE]:[Exigence]],10,FALSE)="x",2,1))</f>
        <v>2</v>
      </c>
      <c r="G40" s="3">
        <v>1</v>
      </c>
    </row>
    <row r="41" spans="2:7" ht="30.6" x14ac:dyDescent="0.3">
      <c r="B41" s="7" t="s">
        <v>285</v>
      </c>
      <c r="C41" s="10" t="str">
        <f>VLOOKUP(Tableau2[[#This Row],[NOMENCLATURE]],Tableau1[[NOMENCLATURE]:[Exigence]],5,FALSE)</f>
        <v>2/Biodiversité</v>
      </c>
      <c r="D41" s="4" t="str">
        <f>VLOOKUP(Tableau2[[#This Row],[NOMENCLATURE]],Tableau1[[NOMENCLATURE]:[Exigence]],6,FALSE)</f>
        <v>Conception paysagère</v>
      </c>
      <c r="E41" s="4" t="str">
        <f>VLOOKUP(Tableau6[[#This Row],[NOMENCLATURE]],Tableau1[[NOMENCLATURE]:[Exigence]],12,FALSE)</f>
        <v>Intégration de matériaux recyclés et issus du réemploi (3 points)
Au moins 10% du budget travaux consacré à la fourniture de matériaux recyclés et au minimum 1% de matériaux de réemploi (fourniture). Ces matériaux devront concerner un minimum de 3 lots différents.</v>
      </c>
      <c r="F41" s="3">
        <f>IF(VLOOKUP(Tableau6[[#This Row],[NOMENCLATURE]],Tableau1[[NOMENCLATURE]:[Exigence]],11,FALSE)="x",3,IF(VLOOKUP(Tableau6[[#This Row],[NOMENCLATURE]],Tableau1[[NOMENCLATURE]:[Exigence]],10,FALSE)="x",2,1))</f>
        <v>3</v>
      </c>
      <c r="G41" s="3"/>
    </row>
    <row r="42" spans="2:7" ht="20.399999999999999" x14ac:dyDescent="0.3">
      <c r="B42" s="7" t="s">
        <v>289</v>
      </c>
      <c r="C42" s="10" t="str">
        <f>VLOOKUP(Tableau2[[#This Row],[NOMENCLATURE]],Tableau1[[NOMENCLATURE]:[Exigence]],5,FALSE)</f>
        <v>2/Biodiversité</v>
      </c>
      <c r="D42" s="4" t="str">
        <f>VLOOKUP(Tableau2[[#This Row],[NOMENCLATURE]],Tableau1[[NOMENCLATURE]:[Exigence]],6,FALSE)</f>
        <v>Conception paysagère</v>
      </c>
      <c r="E42" s="4" t="str">
        <f>VLOOKUP(Tableau6[[#This Row],[NOMENCLATURE]],Tableau1[[NOMENCLATURE]:[Exigence]],12,FALSE)</f>
        <v>Utilisation de béton bas carbone (2 points)
Du béton bas carbone (&lt;200 kg.éq.CO2/m3) sur plus de 80% des éléments construits en béton</v>
      </c>
      <c r="F42" s="3">
        <f>IF(VLOOKUP(Tableau6[[#This Row],[NOMENCLATURE]],Tableau1[[NOMENCLATURE]:[Exigence]],11,FALSE)="x",3,IF(VLOOKUP(Tableau6[[#This Row],[NOMENCLATURE]],Tableau1[[NOMENCLATURE]:[Exigence]],10,FALSE)="x",2,1))</f>
        <v>2</v>
      </c>
      <c r="G42" s="3">
        <v>1</v>
      </c>
    </row>
    <row r="43" spans="2:7" ht="20.399999999999999" x14ac:dyDescent="0.3">
      <c r="B43" s="7" t="s">
        <v>290</v>
      </c>
      <c r="C43" s="10" t="str">
        <f>VLOOKUP(Tableau2[[#This Row],[NOMENCLATURE]],Tableau1[[NOMENCLATURE]:[Exigence]],5,FALSE)</f>
        <v>2/Biodiversité</v>
      </c>
      <c r="D43" s="4" t="str">
        <f>VLOOKUP(Tableau2[[#This Row],[NOMENCLATURE]],Tableau1[[NOMENCLATURE]:[Exigence]],6,FALSE)</f>
        <v>Conception paysagère</v>
      </c>
      <c r="E43" s="4" t="str">
        <f>VLOOKUP(Tableau6[[#This Row],[NOMENCLATURE]],Tableau1[[NOMENCLATURE]:[Exigence]],12,FALSE)</f>
        <v>Utilisation de béton bas carbone (3 points)
Du béton bas carbone sans clinker (&lt;100 kg.éq.CO2/m3) sur plus de 80% des éléments construits en béton</v>
      </c>
      <c r="F43" s="3">
        <f>IF(VLOOKUP(Tableau6[[#This Row],[NOMENCLATURE]],Tableau1[[NOMENCLATURE]:[Exigence]],11,FALSE)="x",3,IF(VLOOKUP(Tableau6[[#This Row],[NOMENCLATURE]],Tableau1[[NOMENCLATURE]:[Exigence]],10,FALSE)="x",2,1))</f>
        <v>3</v>
      </c>
      <c r="G43" s="3"/>
    </row>
    <row r="44" spans="2:7" ht="30.6" x14ac:dyDescent="0.3">
      <c r="B44" s="7" t="s">
        <v>291</v>
      </c>
      <c r="C44" s="10" t="str">
        <f>VLOOKUP(Tableau2[[#This Row],[NOMENCLATURE]],Tableau1[[NOMENCLATURE]:[Exigence]],5,FALSE)</f>
        <v>2/Biodiversité</v>
      </c>
      <c r="D44" s="4" t="str">
        <f>VLOOKUP(Tableau2[[#This Row],[NOMENCLATURE]],Tableau1[[NOMENCLATURE]:[Exigence]],6,FALSE)</f>
        <v>Conception paysagère</v>
      </c>
      <c r="E44" s="4" t="str">
        <f>VLOOKUP(Tableau6[[#This Row],[NOMENCLATURE]],Tableau1[[NOMENCLATURE]:[Exigence]],12,FALSE)</f>
        <v>Utilisation de béton bas carbone (2 points)
Utilisation de béton recyclé dans le béton selon les recommandations du PN RECYBETON en termes de taux d'incorporation</v>
      </c>
      <c r="F44" s="3">
        <f>IF(VLOOKUP(Tableau6[[#This Row],[NOMENCLATURE]],Tableau1[[NOMENCLATURE]:[Exigence]],11,FALSE)="x",3,IF(VLOOKUP(Tableau6[[#This Row],[NOMENCLATURE]],Tableau1[[NOMENCLATURE]:[Exigence]],10,FALSE)="x",2,1))</f>
        <v>2</v>
      </c>
      <c r="G44" s="3"/>
    </row>
    <row r="45" spans="2:7" ht="30.6" x14ac:dyDescent="0.3">
      <c r="B45" s="7" t="s">
        <v>294</v>
      </c>
      <c r="C45" s="10" t="str">
        <f>VLOOKUP(Tableau2[[#This Row],[NOMENCLATURE]],Tableau1[[NOMENCLATURE]:[Exigence]],5,FALSE)</f>
        <v>2/Biodiversité</v>
      </c>
      <c r="D45" s="4" t="str">
        <f>VLOOKUP(Tableau2[[#This Row],[NOMENCLATURE]],Tableau1[[NOMENCLATURE]:[Exigence]],6,FALSE)</f>
        <v>Conception paysagère</v>
      </c>
      <c r="E45" s="4" t="str">
        <f>VLOOKUP(Tableau6[[#This Row],[NOMENCLATURE]],Tableau1[[NOMENCLATURE]:[Exigence]],12,FALSE)</f>
        <v>Filières locales : prélèvement et transformation (3 points)
Au moins 20% du budget travaux (fourniture et mise en oeuvre) correspond à des matériaux et produits à base de ressources primaires prélevées et transformées dans un rayon de moins de 300 km à vol d'oiseau du site de projet.</v>
      </c>
      <c r="F45" s="3">
        <f>IF(VLOOKUP(Tableau6[[#This Row],[NOMENCLATURE]],Tableau1[[NOMENCLATURE]:[Exigence]],11,FALSE)="x",3,IF(VLOOKUP(Tableau6[[#This Row],[NOMENCLATURE]],Tableau1[[NOMENCLATURE]:[Exigence]],10,FALSE)="x",2,1))</f>
        <v>3</v>
      </c>
      <c r="G45" s="3"/>
    </row>
    <row r="46" spans="2:7" ht="30.6" x14ac:dyDescent="0.3">
      <c r="B46" s="7" t="s">
        <v>295</v>
      </c>
      <c r="C46" s="10" t="str">
        <f>VLOOKUP(Tableau2[[#This Row],[NOMENCLATURE]],Tableau1[[NOMENCLATURE]:[Exigence]],5,FALSE)</f>
        <v>2/Biodiversité</v>
      </c>
      <c r="D46" s="4" t="str">
        <f>VLOOKUP(Tableau2[[#This Row],[NOMENCLATURE]],Tableau1[[NOMENCLATURE]:[Exigence]],6,FALSE)</f>
        <v>Copropriété durable</v>
      </c>
      <c r="E46" s="4" t="str">
        <f>VLOOKUP(Tableau6[[#This Row],[NOMENCLATURE]],Tableau1[[NOMENCLATURE]:[Exigence]],12,FALSE)</f>
        <v>Filières locales : transformation (3 points)
Au moins 60% du budget des matériaux et produits utilisés (fourniture et mise en oeuvre) sont issus de filières locales (transformation localisée à moins de 300 km à vol d'oiseau du site de projet)</v>
      </c>
      <c r="F46" s="3">
        <f>IF(VLOOKUP(Tableau6[[#This Row],[NOMENCLATURE]],Tableau1[[NOMENCLATURE]:[Exigence]],11,FALSE)="x",3,IF(VLOOKUP(Tableau6[[#This Row],[NOMENCLATURE]],Tableau1[[NOMENCLATURE]:[Exigence]],10,FALSE)="x",2,1))</f>
        <v>3</v>
      </c>
      <c r="G46" s="3"/>
    </row>
    <row r="47" spans="2:7" ht="30.6" x14ac:dyDescent="0.3">
      <c r="B47" s="7" t="s">
        <v>296</v>
      </c>
      <c r="C47" s="10" t="str">
        <f>VLOOKUP(Tableau2[[#This Row],[NOMENCLATURE]],Tableau1[[NOMENCLATURE]:[Exigence]],5,FALSE)</f>
        <v>2/Biodiversité</v>
      </c>
      <c r="D47" s="4" t="str">
        <f>VLOOKUP(Tableau2[[#This Row],[NOMENCLATURE]],Tableau1[[NOMENCLATURE]:[Exigence]],6,FALSE)</f>
        <v>Performance environnementale</v>
      </c>
      <c r="E47" s="4" t="str">
        <f>VLOOKUP(Tableau6[[#This Row],[NOMENCLATURE]],Tableau1[[NOMENCLATURE]:[Exigence]],12,FALSE)</f>
        <v>Origine locale des matériaux biosourcés, géosourcés, ou assemblés hors-site (3 points)
Plus de 70% du budget des matériaux biosourcés, géosourcés ou assemblés hors site sont à base de ressources primaires prélevées et transformées dans un rayon de moins de 300 km à vol d'oiseau du site de projet.</v>
      </c>
      <c r="F47" s="3">
        <f>IF(VLOOKUP(Tableau6[[#This Row],[NOMENCLATURE]],Tableau1[[NOMENCLATURE]:[Exigence]],11,FALSE)="x",3,IF(VLOOKUP(Tableau6[[#This Row],[NOMENCLATURE]],Tableau1[[NOMENCLATURE]:[Exigence]],10,FALSE)="x",2,1))</f>
        <v>3</v>
      </c>
      <c r="G47" s="3"/>
    </row>
    <row r="48" spans="2:7" ht="40.799999999999997" x14ac:dyDescent="0.3">
      <c r="B48" s="7" t="s">
        <v>297</v>
      </c>
      <c r="C48" s="10" t="str">
        <f>VLOOKUP(Tableau2[[#This Row],[NOMENCLATURE]],Tableau1[[NOMENCLATURE]:[Exigence]],5,FALSE)</f>
        <v>2/Biodiversité</v>
      </c>
      <c r="D48" s="4" t="str">
        <f>VLOOKUP(Tableau2[[#This Row],[NOMENCLATURE]],Tableau1[[NOMENCLATURE]:[Exigence]],6,FALSE)</f>
        <v>Performance environnementale</v>
      </c>
      <c r="E48" s="4" t="str">
        <f>VLOOKUP(Tableau6[[#This Row],[NOMENCLATURE]],Tableau1[[NOMENCLATURE]:[Exigence]],12,FALSE)</f>
        <v>Consommation en eau et énergie lors du chantier (1 point)
Des compteurs d'énergie et d'eau permettent de mesurer les consommations de chantier. Les données de consommation du chantier sont régulièrement transmises à l'aménageur sous forme de bilan mensuel et demeurent inférieures à des seuils maximum, tel que précisé dans le ROIC.</v>
      </c>
      <c r="F48" s="3">
        <f>IF(VLOOKUP(Tableau6[[#This Row],[NOMENCLATURE]],Tableau1[[NOMENCLATURE]:[Exigence]],11,FALSE)="x",3,IF(VLOOKUP(Tableau6[[#This Row],[NOMENCLATURE]],Tableau1[[NOMENCLATURE]:[Exigence]],10,FALSE)="x",2,1))</f>
        <v>1</v>
      </c>
      <c r="G48" s="3"/>
    </row>
    <row r="49" spans="2:7" ht="51" x14ac:dyDescent="0.3">
      <c r="B49" s="7" t="s">
        <v>300</v>
      </c>
      <c r="C49" s="10" t="str">
        <f>VLOOKUP(Tableau2[[#This Row],[NOMENCLATURE]],Tableau1[[NOMENCLATURE]:[Exigence]],5,FALSE)</f>
        <v>2/Biodiversité</v>
      </c>
      <c r="D49" s="4" t="str">
        <f>VLOOKUP(Tableau2[[#This Row],[NOMENCLATURE]],Tableau1[[NOMENCLATURE]:[Exigence]],6,FALSE)</f>
        <v>Performance environnementale</v>
      </c>
      <c r="E49" s="4" t="str">
        <f>VLOOKUP(Tableau6[[#This Row],[NOMENCLATURE]],Tableau1[[NOMENCLATURE]:[Exigence]],12,FALSE)</f>
        <v>Estimation des charges d'exploitation - contrôle à 2 ans (2 points)
L'estimation devra être contrôlée dans la deuxième année suivant mise à l'habitat de l'immeuble.
Ce suivi se fera durant les 2 années suivant la livraison. Un rapport d'activité annuel sera transmis aux copropriétaires et à GPA et devra comporter :  
-une comparaison des consommations et charges mesurées aux consommations et charges estimées en conception</v>
      </c>
      <c r="F49" s="3">
        <f>IF(VLOOKUP(Tableau6[[#This Row],[NOMENCLATURE]],Tableau1[[NOMENCLATURE]:[Exigence]],11,FALSE)="x",3,IF(VLOOKUP(Tableau6[[#This Row],[NOMENCLATURE]],Tableau1[[NOMENCLATURE]:[Exigence]],10,FALSE)="x",2,1))</f>
        <v>2</v>
      </c>
      <c r="G49" s="3"/>
    </row>
    <row r="50" spans="2:7" ht="122.4" x14ac:dyDescent="0.3">
      <c r="B50" s="7" t="s">
        <v>301</v>
      </c>
      <c r="C50" s="10" t="str">
        <f>VLOOKUP(Tableau2[[#This Row],[NOMENCLATURE]],Tableau1[[NOMENCLATURE]:[Exigence]],5,FALSE)</f>
        <v>3/Economie circulaire</v>
      </c>
      <c r="D50" s="4" t="str">
        <f>VLOOKUP(Tableau2[[#This Row],[NOMENCLATURE]],Tableau1[[NOMENCLATURE]:[Exigence]],6,FALSE)</f>
        <v>Certification</v>
      </c>
      <c r="E50" s="4" t="str">
        <f>VLOOKUP(Tableau6[[#This Row],[NOMENCLATURE]],Tableau1[[NOMENCLATURE]:[Exigence]],12,FALSE)</f>
        <v>Estimation des charges d'exploitation - commissionnement sur 5 ans (3 points)
Mandatement d'un prestataire chargé :
- d'accompagner la prise en main technique de l'immeuble
- de former les habitants à l'usage économe de l'énergie et des ressources en eau
- de suivre les consommations et les charges mesurées (gaz, électricité, chaleur, eau, contrat de maintenance, réparation)
Ce suivi se fera durant les 5 années suivant la livraison. Un rapport d'activité annuel sera transmis aux copropriétaires et à GPA et devra comporter :  
-une synthèse des pathologies et dysfonctionnements rencontrés
-une synthèse sur le maintien des qualités environnementales du bâtiment et de sa bonne appropriation par les occupants
-une comparaison des consommations et charges mesurées aux consommations et charges estimées en conception</v>
      </c>
      <c r="F50" s="3">
        <f>IF(VLOOKUP(Tableau6[[#This Row],[NOMENCLATURE]],Tableau1[[NOMENCLATURE]:[Exigence]],11,FALSE)="x",3,IF(VLOOKUP(Tableau6[[#This Row],[NOMENCLATURE]],Tableau1[[NOMENCLATURE]:[Exigence]],10,FALSE)="x",2,1))</f>
        <v>3</v>
      </c>
      <c r="G50" s="3"/>
    </row>
    <row r="51" spans="2:7" ht="30.6" x14ac:dyDescent="0.3">
      <c r="B51" s="7" t="s">
        <v>303</v>
      </c>
      <c r="C51" s="10" t="str">
        <f>VLOOKUP(Tableau2[[#This Row],[NOMENCLATURE]],Tableau1[[NOMENCLATURE]:[Exigence]],5,FALSE)</f>
        <v>3/Economie circulaire</v>
      </c>
      <c r="D51" s="4" t="str">
        <f>VLOOKUP(Tableau2[[#This Row],[NOMENCLATURE]],Tableau1[[NOMENCLATURE]:[Exigence]],6,FALSE)</f>
        <v>Chantier</v>
      </c>
      <c r="E51" s="4" t="str">
        <f>VLOOKUP(Tableau6[[#This Row],[NOMENCLATURE]],Tableau1[[NOMENCLATURE]:[Exigence]],12,FALSE)</f>
        <v>Visualisation des consommations (3 points)
Mise en place dans les parties communes de dispositifs permettant de visualiser la consommation de l’immeuble (consignes, sensibilisation ecogestes, suivi de la conso, etc.)</v>
      </c>
      <c r="F51" s="3">
        <f>IF(VLOOKUP(Tableau6[[#This Row],[NOMENCLATURE]],Tableau1[[NOMENCLATURE]:[Exigence]],11,FALSE)="x",3,IF(VLOOKUP(Tableau6[[#This Row],[NOMENCLATURE]],Tableau1[[NOMENCLATURE]:[Exigence]],10,FALSE)="x",2,1))</f>
        <v>3</v>
      </c>
      <c r="G51" s="3"/>
    </row>
    <row r="52" spans="2:7" ht="40.799999999999997" x14ac:dyDescent="0.3">
      <c r="B52" s="7" t="s">
        <v>313</v>
      </c>
      <c r="C52" s="10" t="str">
        <f>VLOOKUP(Tableau2[[#This Row],[NOMENCLATURE]],Tableau1[[NOMENCLATURE]:[Exigence]],5,FALSE)</f>
        <v>3/Economie circulaire</v>
      </c>
      <c r="D52" s="4" t="str">
        <f>VLOOKUP(Tableau2[[#This Row],[NOMENCLATURE]],Tableau1[[NOMENCLATURE]:[Exigence]],6,FALSE)</f>
        <v>Chantier</v>
      </c>
      <c r="E52" s="4" t="str">
        <f>VLOOKUP(Tableau6[[#This Row],[NOMENCLATURE]],Tableau1[[NOMENCLATURE]:[Exigence]],12,FALSE)</f>
        <v>RE2020 - jalon 2028 (HQE CC.11 et CC.12. + SEUIL2028.1 + SEUIL2028.2)
Chaque projet est conçu de façon à respecter les exigences de la RE2020 dans sa version applicable 6 ans après la désignation de l'opérateur immobilier.
NOTA BENE : Objectif établissement : 30% des PSV annuelles en 2023, 50% en 2024</v>
      </c>
      <c r="F52" s="3">
        <f>IF(VLOOKUP(Tableau6[[#This Row],[NOMENCLATURE]],Tableau1[[NOMENCLATURE]:[Exigence]],11,FALSE)="x",3,IF(VLOOKUP(Tableau6[[#This Row],[NOMENCLATURE]],Tableau1[[NOMENCLATURE]:[Exigence]],10,FALSE)="x",2,1))</f>
        <v>2</v>
      </c>
      <c r="G52" s="3"/>
    </row>
    <row r="53" spans="2:7" ht="30.6" x14ac:dyDescent="0.3">
      <c r="B53" s="7" t="s">
        <v>314</v>
      </c>
      <c r="C53" s="10" t="str">
        <f>VLOOKUP(Tableau2[[#This Row],[NOMENCLATURE]],Tableau1[[NOMENCLATURE]:[Exigence]],5,FALSE)</f>
        <v>3/Economie circulaire</v>
      </c>
      <c r="D53" s="4" t="str">
        <f>VLOOKUP(Tableau2[[#This Row],[NOMENCLATURE]],Tableau1[[NOMENCLATURE]:[Exigence]],6,FALSE)</f>
        <v>Matériaux et modes constructifs</v>
      </c>
      <c r="E53" s="4" t="str">
        <f>VLOOKUP(Tableau6[[#This Row],[NOMENCLATURE]],Tableau1[[NOMENCLATURE]:[Exigence]],12,FALSE)</f>
        <v>RE2020 - jalon 2031 (3 points)
Chaque projet est conçu de façon à respecter les exigences de la RE2020 dans sa version applicable 9 ans après la désignation de l'opérateur immobilier.</v>
      </c>
      <c r="F53" s="3">
        <f>IF(VLOOKUP(Tableau6[[#This Row],[NOMENCLATURE]],Tableau1[[NOMENCLATURE]:[Exigence]],11,FALSE)="x",3,IF(VLOOKUP(Tableau6[[#This Row],[NOMENCLATURE]],Tableau1[[NOMENCLATURE]:[Exigence]],10,FALSE)="x",2,1))</f>
        <v>3</v>
      </c>
      <c r="G53" s="3"/>
    </row>
    <row r="54" spans="2:7" ht="20.399999999999999" x14ac:dyDescent="0.3">
      <c r="B54" s="7" t="s">
        <v>315</v>
      </c>
      <c r="C54" s="10" t="str">
        <f>VLOOKUP(Tableau2[[#This Row],[NOMENCLATURE]],Tableau1[[NOMENCLATURE]:[Exigence]],5,FALSE)</f>
        <v>3/Economie circulaire</v>
      </c>
      <c r="D54" s="4" t="str">
        <f>VLOOKUP(Tableau2[[#This Row],[NOMENCLATURE]],Tableau1[[NOMENCLATURE]:[Exigence]],6,FALSE)</f>
        <v>Matériaux et modes constructifs</v>
      </c>
      <c r="E54" s="4" t="str">
        <f>VLOOKUP(Tableau6[[#This Row],[NOMENCLATURE]],Tableau1[[NOMENCLATURE]:[Exigence]],12,FALSE)</f>
        <v>Label BBCA (HQE BBCA.1) (3 points)
Obtention du label BBCA neuf</v>
      </c>
      <c r="F54" s="3">
        <f>IF(VLOOKUP(Tableau6[[#This Row],[NOMENCLATURE]],Tableau1[[NOMENCLATURE]:[Exigence]],11,FALSE)="x",3,IF(VLOOKUP(Tableau6[[#This Row],[NOMENCLATURE]],Tableau1[[NOMENCLATURE]:[Exigence]],10,FALSE)="x",2,1))</f>
        <v>3</v>
      </c>
      <c r="G54" s="3"/>
    </row>
    <row r="55" spans="2:7" ht="20.399999999999999" x14ac:dyDescent="0.3">
      <c r="B55" s="7" t="s">
        <v>316</v>
      </c>
      <c r="C55" s="10" t="str">
        <f>VLOOKUP(Tableau2[[#This Row],[NOMENCLATURE]],Tableau1[[NOMENCLATURE]:[Exigence]],5,FALSE)</f>
        <v>3/Economie circulaire</v>
      </c>
      <c r="D55" s="4" t="str">
        <f>VLOOKUP(Tableau2[[#This Row],[NOMENCLATURE]],Tableau1[[NOMENCLATURE]:[Exigence]],6,FALSE)</f>
        <v>Matériaux et modes constructifs</v>
      </c>
      <c r="E55" s="4" t="str">
        <f>VLOOKUP(Tableau6[[#This Row],[NOMENCLATURE]],Tableau1[[NOMENCLATURE]:[Exigence]],12,FALSE)</f>
        <v>Label Effinergie RE2020 (RE2020 EFFI.1) (3 points)
Obtention du label Effinergie RE2020 neuf.</v>
      </c>
      <c r="F55" s="3">
        <f>IF(VLOOKUP(Tableau6[[#This Row],[NOMENCLATURE]],Tableau1[[NOMENCLATURE]:[Exigence]],11,FALSE)="x",3,IF(VLOOKUP(Tableau6[[#This Row],[NOMENCLATURE]],Tableau1[[NOMENCLATURE]:[Exigence]],10,FALSE)="x",2,1))</f>
        <v>3</v>
      </c>
      <c r="G55" s="3"/>
    </row>
    <row r="56" spans="2:7" ht="20.399999999999999" x14ac:dyDescent="0.3">
      <c r="B56" s="7" t="s">
        <v>317</v>
      </c>
      <c r="C56" s="10" t="str">
        <f>VLOOKUP(Tableau2[[#This Row],[NOMENCLATURE]],Tableau1[[NOMENCLATURE]:[Exigence]],5,FALSE)</f>
        <v>3/Economie circulaire</v>
      </c>
      <c r="D56" s="4" t="str">
        <f>VLOOKUP(Tableau2[[#This Row],[NOMENCLATURE]],Tableau1[[NOMENCLATURE]:[Exigence]],6,FALSE)</f>
        <v>Matériaux et modes constructifs</v>
      </c>
      <c r="E56" s="4" t="str">
        <f>VLOOKUP(Tableau6[[#This Row],[NOMENCLATURE]],Tableau1[[NOMENCLATURE]:[Exigence]],12,FALSE)</f>
        <v>Taux d'ENR minimum (1 point)
L'indicateur CepNR est inférieur ou égal à CepNRmax - 10%.</v>
      </c>
      <c r="F56" s="3">
        <f>IF(VLOOKUP(Tableau6[[#This Row],[NOMENCLATURE]],Tableau1[[NOMENCLATURE]:[Exigence]],11,FALSE)="x",3,IF(VLOOKUP(Tableau6[[#This Row],[NOMENCLATURE]],Tableau1[[NOMENCLATURE]:[Exigence]],10,FALSE)="x",2,1))</f>
        <v>1</v>
      </c>
      <c r="G56" s="3"/>
    </row>
    <row r="57" spans="2:7" ht="20.399999999999999" x14ac:dyDescent="0.3">
      <c r="B57" s="7" t="s">
        <v>318</v>
      </c>
      <c r="C57" s="10" t="str">
        <f>VLOOKUP(Tableau2[[#This Row],[NOMENCLATURE]],Tableau1[[NOMENCLATURE]:[Exigence]],5,FALSE)</f>
        <v>3/Economie circulaire</v>
      </c>
      <c r="D57" s="4" t="str">
        <f>VLOOKUP(Tableau2[[#This Row],[NOMENCLATURE]],Tableau1[[NOMENCLATURE]:[Exigence]],6,FALSE)</f>
        <v>Matériaux et modes constructifs</v>
      </c>
      <c r="E57" s="4" t="str">
        <f>VLOOKUP(Tableau6[[#This Row],[NOMENCLATURE]],Tableau1[[NOMENCLATURE]:[Exigence]],12,FALSE)</f>
        <v>Taux d'ENR minimum (3 points)
L'indicateur CepNR est inférieur ou égal à CepNRmax - 20%.</v>
      </c>
      <c r="F57" s="3">
        <f>IF(VLOOKUP(Tableau6[[#This Row],[NOMENCLATURE]],Tableau1[[NOMENCLATURE]:[Exigence]],11,FALSE)="x",3,IF(VLOOKUP(Tableau6[[#This Row],[NOMENCLATURE]],Tableau1[[NOMENCLATURE]:[Exigence]],10,FALSE)="x",2,1))</f>
        <v>3</v>
      </c>
      <c r="G57" s="3"/>
    </row>
    <row r="58" spans="2:7" ht="15" thickBot="1" x14ac:dyDescent="0.35"/>
    <row r="59" spans="2:7" ht="15" thickBot="1" x14ac:dyDescent="0.35">
      <c r="E59" s="54" t="s">
        <v>176</v>
      </c>
      <c r="F59" s="55">
        <f>SUMIFS(Tableau6[valeur
(en points)],Tableau6[sélection d''exigences optionnelles],"=1")</f>
        <v>10</v>
      </c>
    </row>
  </sheetData>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C4886F-2516-47C2-B20A-0B5A2C591867}">
  <dimension ref="B2:D4"/>
  <sheetViews>
    <sheetView workbookViewId="0">
      <selection activeCell="E3" sqref="E3"/>
    </sheetView>
  </sheetViews>
  <sheetFormatPr baseColWidth="10" defaultColWidth="11.44140625" defaultRowHeight="14.4" x14ac:dyDescent="0.3"/>
  <cols>
    <col min="1" max="1" width="24" customWidth="1"/>
    <col min="2" max="2" width="13.109375" customWidth="1"/>
    <col min="3" max="3" width="15.6640625" bestFit="1" customWidth="1"/>
    <col min="4" max="4" width="48.6640625" bestFit="1" customWidth="1"/>
  </cols>
  <sheetData>
    <row r="2" spans="2:4" x14ac:dyDescent="0.3">
      <c r="B2" s="59" t="s">
        <v>177</v>
      </c>
      <c r="C2" s="59" t="s">
        <v>178</v>
      </c>
      <c r="D2" s="59" t="s">
        <v>179</v>
      </c>
    </row>
    <row r="3" spans="2:4" x14ac:dyDescent="0.3">
      <c r="B3" t="s">
        <v>1</v>
      </c>
      <c r="C3" s="60">
        <v>44966</v>
      </c>
      <c r="D3" t="s">
        <v>180</v>
      </c>
    </row>
    <row r="4" spans="2:4" x14ac:dyDescent="0.3">
      <c r="B4" t="s">
        <v>338</v>
      </c>
      <c r="C4" s="60">
        <v>45040</v>
      </c>
      <c r="D4" t="s">
        <v>339</v>
      </c>
    </row>
  </sheetData>
  <pageMargins left="0.7" right="0.7" top="0.75" bottom="0.75" header="0.3" footer="0.3"/>
  <drawing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666C7B3B070C045A1E55B9B3C8C041D" ma:contentTypeVersion="6" ma:contentTypeDescription="Crée un document." ma:contentTypeScope="" ma:versionID="0689ee7d0ab451bcd837015bd1e74c64">
  <xsd:schema xmlns:xsd="http://www.w3.org/2001/XMLSchema" xmlns:xs="http://www.w3.org/2001/XMLSchema" xmlns:p="http://schemas.microsoft.com/office/2006/metadata/properties" xmlns:ns2="53ce506d-36bf-4441-a366-a9af923e3a43" xmlns:ns3="62a17234-114c-4b67-b439-23e3035421f8" targetNamespace="http://schemas.microsoft.com/office/2006/metadata/properties" ma:root="true" ma:fieldsID="e42465f05228dc29012e85d2a9e923ed" ns2:_="" ns3:_="">
    <xsd:import namespace="53ce506d-36bf-4441-a366-a9af923e3a43"/>
    <xsd:import namespace="62a17234-114c-4b67-b439-23e3035421f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3ce506d-36bf-4441-a366-a9af923e3a4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2a17234-114c-4b67-b439-23e3035421f8"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099E9E3-B1D1-4640-95ED-2839FD093CE9}">
  <ds:schemaRefs>
    <ds:schemaRef ds:uri="http://schemas.microsoft.com/sharepoint/v3/contenttype/forms"/>
  </ds:schemaRefs>
</ds:datastoreItem>
</file>

<file path=customXml/itemProps2.xml><?xml version="1.0" encoding="utf-8"?>
<ds:datastoreItem xmlns:ds="http://schemas.openxmlformats.org/officeDocument/2006/customXml" ds:itemID="{2CEE8E03-888C-45BF-AB77-226D8E8CA71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3ce506d-36bf-4441-a366-a9af923e3a43"/>
    <ds:schemaRef ds:uri="62a17234-114c-4b67-b439-23e3035421f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92AB779-0EEB-430B-AAEF-A95E7A7E2202}">
  <ds:schemaRefs>
    <ds:schemaRef ds:uri="http://schemas.microsoft.com/office/2006/metadata/properties"/>
    <ds:schemaRef ds:uri="http://purl.org/dc/elements/1.1/"/>
    <ds:schemaRef ds:uri="http://schemas.microsoft.com/office/infopath/2007/PartnerControls"/>
    <ds:schemaRef ds:uri="http://purl.org/dc/dcmitype/"/>
    <ds:schemaRef ds:uri="http://www.w3.org/XML/1998/namespace"/>
    <ds:schemaRef ds:uri="http://schemas.openxmlformats.org/package/2006/metadata/core-properties"/>
    <ds:schemaRef ds:uri="53ce506d-36bf-4441-a366-a9af923e3a43"/>
    <ds:schemaRef ds:uri="http://schemas.microsoft.com/office/2006/documentManagement/types"/>
    <ds:schemaRef ds:uri="62a17234-114c-4b67-b439-23e3035421f8"/>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2</vt:i4>
      </vt:variant>
    </vt:vector>
  </HeadingPairs>
  <TitlesOfParts>
    <vt:vector size="6" baseType="lpstr">
      <vt:lpstr>SOCLES TOUTES EXIGENCES</vt:lpstr>
      <vt:lpstr>SOCLE OBLIGATOIRE</vt:lpstr>
      <vt:lpstr>SOCLE OPTIONNEL</vt:lpstr>
      <vt:lpstr>VERSION</vt:lpstr>
      <vt:lpstr>'SOCLE OBLIGATOIRE'!Zone_d_impression</vt:lpstr>
      <vt:lpstr>'SOCLES TOUTES EXIGENCES'!Zone_d_impression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Simon FOURNIER</dc:creator>
  <cp:keywords/>
  <dc:description/>
  <cp:lastModifiedBy>Paul LOVISI-SAGUEZ</cp:lastModifiedBy>
  <cp:revision/>
  <dcterms:created xsi:type="dcterms:W3CDTF">2015-06-05T18:19:34Z</dcterms:created>
  <dcterms:modified xsi:type="dcterms:W3CDTF">2023-07-19T14:46:23Z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0x0101003666C7B3B070C045A1E55B9B3C8C041D</vt:lpwstr>
  </property>
</Properties>
</file>