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-25305" yWindow="-2295" windowWidth="25425" windowHeight="15375"/>
  </bookViews>
  <sheets>
    <sheet name="Surf logt prog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3" i="11" l="1"/>
  <c r="F52" i="11" s="1"/>
  <c r="F48" i="11"/>
  <c r="F47" i="11"/>
  <c r="F46" i="11" s="1"/>
  <c r="F45" i="11"/>
  <c r="F44" i="11"/>
  <c r="F43" i="11" s="1"/>
  <c r="F41" i="11"/>
  <c r="F40" i="11"/>
  <c r="F39" i="11"/>
  <c r="F38" i="11" s="1"/>
  <c r="F35" i="11"/>
  <c r="F34" i="11"/>
  <c r="F33" i="11"/>
  <c r="F31" i="11"/>
  <c r="F30" i="11" s="1"/>
  <c r="F26" i="11"/>
  <c r="F25" i="11"/>
  <c r="F24" i="11"/>
  <c r="F23" i="11"/>
  <c r="F22" i="11"/>
  <c r="F21" i="11" s="1"/>
  <c r="F20" i="11"/>
  <c r="F19" i="11"/>
  <c r="F18" i="11"/>
  <c r="F17" i="11" s="1"/>
  <c r="F10" i="11"/>
  <c r="F11" i="11"/>
  <c r="F12" i="11"/>
  <c r="F13" i="11"/>
  <c r="F14" i="11"/>
  <c r="F15" i="11"/>
  <c r="F16" i="11"/>
  <c r="F9" i="11"/>
  <c r="F8" i="11" s="1"/>
  <c r="F49" i="11" l="1"/>
  <c r="F50" i="11" s="1"/>
  <c r="F27" i="11"/>
  <c r="F28" i="11" s="1"/>
</calcChain>
</file>

<file path=xl/sharedStrings.xml><?xml version="1.0" encoding="utf-8"?>
<sst xmlns="http://schemas.openxmlformats.org/spreadsheetml/2006/main" count="107" uniqueCount="77">
  <si>
    <t>Local poubelles</t>
  </si>
  <si>
    <t>LC</t>
  </si>
  <si>
    <t xml:space="preserve">Local entretien </t>
  </si>
  <si>
    <t>EEX1</t>
  </si>
  <si>
    <t xml:space="preserve">Local vélos </t>
  </si>
  <si>
    <t>INTITULE</t>
  </si>
  <si>
    <t>LOGEMENT</t>
  </si>
  <si>
    <t>L</t>
  </si>
  <si>
    <t xml:space="preserve">Local stockage </t>
  </si>
  <si>
    <t>Total</t>
  </si>
  <si>
    <t>Hall</t>
  </si>
  <si>
    <t>Local deux roues motorisés</t>
  </si>
  <si>
    <t>Terrasse</t>
  </si>
  <si>
    <t>Laverie  automatique</t>
  </si>
  <si>
    <t>Studio (T1)</t>
  </si>
  <si>
    <t>LOCALISATION</t>
  </si>
  <si>
    <t>rdc</t>
  </si>
  <si>
    <t>RDC</t>
  </si>
  <si>
    <t>Jardin partagé</t>
  </si>
  <si>
    <t xml:space="preserve">Jardin  </t>
  </si>
  <si>
    <t>Places de stationnement residents</t>
  </si>
  <si>
    <t>Rangement mobilier</t>
  </si>
  <si>
    <t>Logement de fonction T4</t>
  </si>
  <si>
    <t>sanitaires publics H/F</t>
  </si>
  <si>
    <t>TGBT</t>
  </si>
  <si>
    <t>Chaufferie/ventilation</t>
  </si>
  <si>
    <t>Sanitaires du personnel et douches</t>
  </si>
  <si>
    <t>rdc ou etage</t>
  </si>
  <si>
    <t>Local stock linge</t>
  </si>
  <si>
    <t>Aire de collecte des ordures menageres</t>
  </si>
  <si>
    <t>SO</t>
  </si>
  <si>
    <t xml:space="preserve">SURFACE </t>
  </si>
  <si>
    <t>NOMBRE</t>
  </si>
  <si>
    <t>SOUS TOTAL SURFACE BATIE</t>
  </si>
  <si>
    <t>SOUS TOTAL SURFACE BATIE avec CIRCULATIONS</t>
  </si>
  <si>
    <t>Etage et RDC</t>
  </si>
  <si>
    <t>Studio au RDC PMR</t>
  </si>
  <si>
    <t>Salle  polyvalente: collaborative / salle d'activités/ salle de travail/salle de repos</t>
  </si>
  <si>
    <t>Laverie</t>
  </si>
  <si>
    <t>LOCAUX COMMUNS</t>
  </si>
  <si>
    <t>OPTION: EXTENSION</t>
  </si>
  <si>
    <t xml:space="preserve">rdc </t>
  </si>
  <si>
    <t>Salle de travail</t>
  </si>
  <si>
    <t>Local entretien</t>
  </si>
  <si>
    <t>LC1</t>
  </si>
  <si>
    <t>LC2</t>
  </si>
  <si>
    <t>LC3</t>
  </si>
  <si>
    <t>LC4</t>
  </si>
  <si>
    <t>LC5</t>
  </si>
  <si>
    <t>LC6</t>
  </si>
  <si>
    <t>LC7</t>
  </si>
  <si>
    <t>LC8</t>
  </si>
  <si>
    <t>N° DE LOCAL</t>
  </si>
  <si>
    <t>LOGEMENTS</t>
  </si>
  <si>
    <t>L1.1 à L1.92</t>
  </si>
  <si>
    <t>L2</t>
  </si>
  <si>
    <t>L3.1 à L3.5</t>
  </si>
  <si>
    <t>LT</t>
  </si>
  <si>
    <t>LOCAUX TECHNIQUES</t>
  </si>
  <si>
    <t>LT2</t>
  </si>
  <si>
    <t>LT3</t>
  </si>
  <si>
    <t>LT4</t>
  </si>
  <si>
    <t>LT5</t>
  </si>
  <si>
    <t>ext</t>
  </si>
  <si>
    <t>rdc et ext</t>
  </si>
  <si>
    <t>ESPACES EXTERIEURS</t>
  </si>
  <si>
    <t>EEX</t>
  </si>
  <si>
    <t>EEX2</t>
  </si>
  <si>
    <t>EEX3</t>
  </si>
  <si>
    <t>EEX4</t>
  </si>
  <si>
    <t>EEX5</t>
  </si>
  <si>
    <t>PM</t>
  </si>
  <si>
    <t>SOUS TOTAL SURFACE BATIE avec CIRCULATIONS (+15%)</t>
  </si>
  <si>
    <t xml:space="preserve">TABLEAU DE SURFACE </t>
  </si>
  <si>
    <t>IMMEUBLE DE LOGEMENTS POUR LE CROUS- LA ROCHELLE- PROGRAMMATION</t>
  </si>
  <si>
    <t>PROGRAMME</t>
  </si>
  <si>
    <t xml:space="preserve"> LT1.1 LT1.2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</si>
</sst>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tted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auto="1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4" borderId="4" xfId="0" applyFont="1" applyFill="1" applyBorder="1"/>
    <xf numFmtId="0" fontId="0" fillId="0" borderId="16" xfId="0" applyBorder="1"/>
    <xf numFmtId="0" fontId="0" fillId="0" borderId="17" xfId="0" applyBorder="1"/>
    <xf numFmtId="0" fontId="0" fillId="0" borderId="19" xfId="0" applyBorder="1"/>
    <xf numFmtId="0" fontId="0" fillId="0" borderId="20" xfId="0" applyBorder="1"/>
    <xf numFmtId="0" fontId="1" fillId="0" borderId="14" xfId="0" applyFont="1" applyBorder="1" applyAlignment="1">
      <alignment horizontal="center" vertical="center" wrapText="1"/>
    </xf>
    <xf numFmtId="0" fontId="0" fillId="0" borderId="2" xfId="0" applyBorder="1"/>
    <xf numFmtId="0" fontId="2" fillId="2" borderId="18" xfId="0" applyFont="1" applyFill="1" applyBorder="1"/>
    <xf numFmtId="0" fontId="2" fillId="2" borderId="15" xfId="0" applyFont="1" applyFill="1" applyBorder="1"/>
    <xf numFmtId="0" fontId="2" fillId="2" borderId="10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9" xfId="0" applyFont="1" applyFill="1" applyBorder="1"/>
    <xf numFmtId="0" fontId="2" fillId="3" borderId="16" xfId="0" applyFont="1" applyFill="1" applyBorder="1"/>
    <xf numFmtId="0" fontId="2" fillId="7" borderId="11" xfId="0" applyFont="1" applyFill="1" applyBorder="1" applyAlignment="1">
      <alignment horizontal="center"/>
    </xf>
    <xf numFmtId="0" fontId="2" fillId="7" borderId="19" xfId="0" applyFont="1" applyFill="1" applyBorder="1"/>
    <xf numFmtId="0" fontId="2" fillId="7" borderId="16" xfId="0" applyFont="1" applyFill="1" applyBorder="1"/>
    <xf numFmtId="0" fontId="2" fillId="4" borderId="11" xfId="0" applyFont="1" applyFill="1" applyBorder="1" applyAlignment="1">
      <alignment horizontal="center"/>
    </xf>
    <xf numFmtId="0" fontId="2" fillId="4" borderId="19" xfId="0" applyFont="1" applyFill="1" applyBorder="1"/>
    <xf numFmtId="0" fontId="2" fillId="4" borderId="16" xfId="0" applyFont="1" applyFill="1" applyBorder="1"/>
    <xf numFmtId="1" fontId="0" fillId="0" borderId="16" xfId="0" applyNumberFormat="1" applyBorder="1"/>
    <xf numFmtId="1" fontId="0" fillId="0" borderId="2" xfId="0" applyNumberFormat="1" applyBorder="1"/>
    <xf numFmtId="1" fontId="2" fillId="3" borderId="16" xfId="0" applyNumberFormat="1" applyFont="1" applyFill="1" applyBorder="1"/>
    <xf numFmtId="1" fontId="2" fillId="7" borderId="16" xfId="0" applyNumberFormat="1" applyFont="1" applyFill="1" applyBorder="1"/>
    <xf numFmtId="0" fontId="0" fillId="0" borderId="21" xfId="0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24" xfId="0" applyBorder="1"/>
    <xf numFmtId="0" fontId="0" fillId="0" borderId="25" xfId="0" applyBorder="1"/>
    <xf numFmtId="0" fontId="0" fillId="0" borderId="8" xfId="0" applyBorder="1"/>
    <xf numFmtId="0" fontId="2" fillId="6" borderId="10" xfId="0" applyFont="1" applyFill="1" applyBorder="1" applyAlignment="1">
      <alignment horizontal="center"/>
    </xf>
    <xf numFmtId="0" fontId="2" fillId="6" borderId="18" xfId="0" applyFont="1" applyFill="1" applyBorder="1"/>
    <xf numFmtId="0" fontId="2" fillId="6" borderId="15" xfId="0" applyFont="1" applyFill="1" applyBorder="1"/>
    <xf numFmtId="0" fontId="2" fillId="6" borderId="4" xfId="0" applyFont="1" applyFill="1" applyBorder="1"/>
    <xf numFmtId="1" fontId="0" fillId="0" borderId="3" xfId="0" applyNumberFormat="1" applyBorder="1"/>
    <xf numFmtId="1" fontId="0" fillId="0" borderId="16" xfId="0" applyNumberFormat="1" applyBorder="1" applyAlignment="1">
      <alignment horizontal="right"/>
    </xf>
    <xf numFmtId="1" fontId="0" fillId="0" borderId="17" xfId="0" applyNumberFormat="1" applyBorder="1" applyAlignment="1">
      <alignment horizontal="right"/>
    </xf>
    <xf numFmtId="1" fontId="2" fillId="3" borderId="16" xfId="0" applyNumberFormat="1" applyFont="1" applyFill="1" applyBorder="1" applyAlignment="1">
      <alignment horizontal="right"/>
    </xf>
    <xf numFmtId="0" fontId="2" fillId="2" borderId="11" xfId="0" applyFont="1" applyFill="1" applyBorder="1" applyAlignment="1">
      <alignment horizontal="center"/>
    </xf>
    <xf numFmtId="0" fontId="2" fillId="2" borderId="16" xfId="0" applyFont="1" applyFill="1" applyBorder="1"/>
    <xf numFmtId="1" fontId="2" fillId="2" borderId="16" xfId="0" applyNumberFormat="1" applyFont="1" applyFill="1" applyBorder="1" applyAlignment="1">
      <alignment horizontal="right"/>
    </xf>
    <xf numFmtId="0" fontId="0" fillId="7" borderId="11" xfId="0" applyFill="1" applyBorder="1" applyAlignment="1">
      <alignment horizontal="center"/>
    </xf>
    <xf numFmtId="0" fontId="0" fillId="7" borderId="19" xfId="0" applyFill="1" applyBorder="1"/>
    <xf numFmtId="0" fontId="0" fillId="7" borderId="16" xfId="0" applyFill="1" applyBorder="1"/>
    <xf numFmtId="1" fontId="0" fillId="7" borderId="16" xfId="0" applyNumberFormat="1" applyFill="1" applyBorder="1" applyAlignment="1">
      <alignment horizontal="right"/>
    </xf>
    <xf numFmtId="0" fontId="2" fillId="5" borderId="11" xfId="0" applyFont="1" applyFill="1" applyBorder="1" applyAlignment="1">
      <alignment horizontal="center"/>
    </xf>
    <xf numFmtId="0" fontId="2" fillId="5" borderId="19" xfId="0" applyFont="1" applyFill="1" applyBorder="1"/>
    <xf numFmtId="0" fontId="2" fillId="5" borderId="16" xfId="0" applyFont="1" applyFill="1" applyBorder="1"/>
    <xf numFmtId="1" fontId="2" fillId="5" borderId="16" xfId="0" applyNumberFormat="1" applyFont="1" applyFill="1" applyBorder="1" applyAlignment="1">
      <alignment horizontal="right"/>
    </xf>
    <xf numFmtId="0" fontId="2" fillId="4" borderId="10" xfId="0" applyFont="1" applyFill="1" applyBorder="1" applyAlignment="1">
      <alignment horizontal="center"/>
    </xf>
    <xf numFmtId="0" fontId="2" fillId="4" borderId="18" xfId="0" applyFont="1" applyFill="1" applyBorder="1"/>
    <xf numFmtId="0" fontId="2" fillId="4" borderId="15" xfId="0" applyFont="1" applyFill="1" applyBorder="1"/>
    <xf numFmtId="1" fontId="2" fillId="4" borderId="4" xfId="0" applyNumberFormat="1" applyFont="1" applyFill="1" applyBorder="1"/>
    <xf numFmtId="1" fontId="2" fillId="4" borderId="16" xfId="0" applyNumberFormat="1" applyFont="1" applyFill="1" applyBorder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view="pageBreakPreview" zoomScale="88" zoomScaleNormal="100" zoomScaleSheetLayoutView="88" workbookViewId="0">
      <selection activeCell="J25" sqref="J25"/>
    </sheetView>
  </sheetViews>
  <sheetFormatPr baseColWidth="10" defaultRowHeight="15" x14ac:dyDescent="0.25"/>
  <cols>
    <col min="1" max="1" width="12.42578125" customWidth="1"/>
    <col min="2" max="2" width="49.7109375" customWidth="1"/>
    <col min="3" max="3" width="13.85546875" customWidth="1"/>
    <col min="6" max="6" width="11.28515625" bestFit="1" customWidth="1"/>
  </cols>
  <sheetData>
    <row r="1" spans="1:6" ht="18.75" x14ac:dyDescent="0.3">
      <c r="A1" s="62" t="s">
        <v>74</v>
      </c>
      <c r="B1" s="62"/>
      <c r="C1" s="62"/>
      <c r="D1" s="62"/>
      <c r="E1" s="62"/>
      <c r="F1" s="62"/>
    </row>
    <row r="2" spans="1:6" ht="18.75" x14ac:dyDescent="0.3">
      <c r="A2" s="62" t="s">
        <v>73</v>
      </c>
      <c r="B2" s="62"/>
      <c r="C2" s="62"/>
      <c r="D2" s="62"/>
      <c r="E2" s="62"/>
      <c r="F2" s="62"/>
    </row>
    <row r="3" spans="1:6" x14ac:dyDescent="0.25">
      <c r="A3" s="2"/>
      <c r="D3" s="1"/>
      <c r="F3" s="2"/>
    </row>
    <row r="4" spans="1:6" x14ac:dyDescent="0.25">
      <c r="A4" s="2"/>
      <c r="D4" s="1"/>
      <c r="F4" s="2"/>
    </row>
    <row r="5" spans="1:6" ht="15.75" thickBot="1" x14ac:dyDescent="0.3">
      <c r="A5" s="2"/>
      <c r="D5" s="1"/>
      <c r="F5" s="2"/>
    </row>
    <row r="6" spans="1:6" ht="15.75" thickBot="1" x14ac:dyDescent="0.3">
      <c r="D6" s="63" t="s">
        <v>75</v>
      </c>
      <c r="E6" s="64"/>
      <c r="F6" s="65"/>
    </row>
    <row r="7" spans="1:6" ht="32.25" thickBot="1" x14ac:dyDescent="0.3">
      <c r="A7" s="4" t="s">
        <v>52</v>
      </c>
      <c r="B7" s="4" t="s">
        <v>5</v>
      </c>
      <c r="C7" s="10" t="s">
        <v>15</v>
      </c>
      <c r="D7" s="10" t="s">
        <v>32</v>
      </c>
      <c r="E7" s="10" t="s">
        <v>31</v>
      </c>
      <c r="F7" s="3" t="s">
        <v>9</v>
      </c>
    </row>
    <row r="8" spans="1:6" s="2" customFormat="1" x14ac:dyDescent="0.25">
      <c r="A8" s="14" t="s">
        <v>1</v>
      </c>
      <c r="B8" s="12" t="s">
        <v>39</v>
      </c>
      <c r="C8" s="13"/>
      <c r="D8" s="13"/>
      <c r="E8" s="13"/>
      <c r="F8" s="13">
        <f>SUBTOTAL(9,F9:F16)</f>
        <v>162</v>
      </c>
    </row>
    <row r="9" spans="1:6" x14ac:dyDescent="0.25">
      <c r="A9" s="15" t="s">
        <v>44</v>
      </c>
      <c r="B9" s="8" t="s">
        <v>10</v>
      </c>
      <c r="C9" s="6" t="s">
        <v>16</v>
      </c>
      <c r="D9" s="6">
        <v>1</v>
      </c>
      <c r="E9" s="6">
        <v>35</v>
      </c>
      <c r="F9" s="11">
        <f>+E9*D9</f>
        <v>35</v>
      </c>
    </row>
    <row r="10" spans="1:6" x14ac:dyDescent="0.25">
      <c r="A10" s="15" t="s">
        <v>45</v>
      </c>
      <c r="B10" s="8" t="s">
        <v>37</v>
      </c>
      <c r="C10" s="6" t="s">
        <v>16</v>
      </c>
      <c r="D10" s="6">
        <v>1</v>
      </c>
      <c r="E10" s="6">
        <v>50</v>
      </c>
      <c r="F10" s="11">
        <f t="shared" ref="F10:F26" si="0">+E10*D10</f>
        <v>50</v>
      </c>
    </row>
    <row r="11" spans="1:6" x14ac:dyDescent="0.25">
      <c r="A11" s="15" t="s">
        <v>46</v>
      </c>
      <c r="B11" s="8" t="s">
        <v>21</v>
      </c>
      <c r="C11" s="6" t="s">
        <v>16</v>
      </c>
      <c r="D11" s="6">
        <v>1</v>
      </c>
      <c r="E11" s="6">
        <v>10</v>
      </c>
      <c r="F11" s="11">
        <f t="shared" si="0"/>
        <v>10</v>
      </c>
    </row>
    <row r="12" spans="1:6" x14ac:dyDescent="0.25">
      <c r="A12" s="15" t="s">
        <v>47</v>
      </c>
      <c r="B12" s="8" t="s">
        <v>23</v>
      </c>
      <c r="C12" s="6" t="s">
        <v>16</v>
      </c>
      <c r="D12" s="6">
        <v>2</v>
      </c>
      <c r="E12" s="6">
        <v>3</v>
      </c>
      <c r="F12" s="11">
        <f t="shared" si="0"/>
        <v>6</v>
      </c>
    </row>
    <row r="13" spans="1:6" x14ac:dyDescent="0.25">
      <c r="A13" s="15" t="s">
        <v>48</v>
      </c>
      <c r="B13" s="8" t="s">
        <v>13</v>
      </c>
      <c r="C13" s="6" t="s">
        <v>41</v>
      </c>
      <c r="D13" s="6">
        <v>1</v>
      </c>
      <c r="E13" s="6">
        <v>32</v>
      </c>
      <c r="F13" s="11">
        <f t="shared" si="0"/>
        <v>32</v>
      </c>
    </row>
    <row r="14" spans="1:6" x14ac:dyDescent="0.25">
      <c r="A14" s="15" t="s">
        <v>49</v>
      </c>
      <c r="B14" s="8" t="s">
        <v>2</v>
      </c>
      <c r="C14" s="6" t="s">
        <v>16</v>
      </c>
      <c r="D14" s="6">
        <v>1</v>
      </c>
      <c r="E14" s="6">
        <v>20</v>
      </c>
      <c r="F14" s="11">
        <f t="shared" si="0"/>
        <v>20</v>
      </c>
    </row>
    <row r="15" spans="1:6" x14ac:dyDescent="0.25">
      <c r="A15" s="15" t="s">
        <v>50</v>
      </c>
      <c r="B15" s="8" t="s">
        <v>26</v>
      </c>
      <c r="C15" s="6" t="s">
        <v>16</v>
      </c>
      <c r="D15" s="6">
        <v>1</v>
      </c>
      <c r="E15" s="6">
        <v>4</v>
      </c>
      <c r="F15" s="11">
        <f t="shared" si="0"/>
        <v>4</v>
      </c>
    </row>
    <row r="16" spans="1:6" x14ac:dyDescent="0.25">
      <c r="A16" s="15" t="s">
        <v>51</v>
      </c>
      <c r="B16" s="8" t="s">
        <v>28</v>
      </c>
      <c r="C16" s="6" t="s">
        <v>27</v>
      </c>
      <c r="D16" s="26">
        <v>1</v>
      </c>
      <c r="E16" s="26">
        <v>5</v>
      </c>
      <c r="F16" s="11">
        <f t="shared" si="0"/>
        <v>5</v>
      </c>
    </row>
    <row r="17" spans="1:6" x14ac:dyDescent="0.25">
      <c r="A17" s="17" t="s">
        <v>7</v>
      </c>
      <c r="B17" s="18" t="s">
        <v>53</v>
      </c>
      <c r="C17" s="19"/>
      <c r="D17" s="28"/>
      <c r="E17" s="28"/>
      <c r="F17" s="28">
        <f>SUBTOTAL(9,F18:F20)</f>
        <v>1841</v>
      </c>
    </row>
    <row r="18" spans="1:6" x14ac:dyDescent="0.25">
      <c r="A18" s="15" t="s">
        <v>54</v>
      </c>
      <c r="B18" s="8" t="s">
        <v>14</v>
      </c>
      <c r="C18" s="6" t="s">
        <v>35</v>
      </c>
      <c r="D18" s="26">
        <v>92</v>
      </c>
      <c r="E18" s="26">
        <v>18</v>
      </c>
      <c r="F18" s="26">
        <f t="shared" si="0"/>
        <v>1656</v>
      </c>
    </row>
    <row r="19" spans="1:6" x14ac:dyDescent="0.25">
      <c r="A19" s="15" t="s">
        <v>55</v>
      </c>
      <c r="B19" s="8" t="s">
        <v>22</v>
      </c>
      <c r="C19" s="6" t="s">
        <v>16</v>
      </c>
      <c r="D19" s="26">
        <v>1</v>
      </c>
      <c r="E19" s="26">
        <v>80</v>
      </c>
      <c r="F19" s="26">
        <f t="shared" si="0"/>
        <v>80</v>
      </c>
    </row>
    <row r="20" spans="1:6" x14ac:dyDescent="0.25">
      <c r="A20" s="15" t="s">
        <v>56</v>
      </c>
      <c r="B20" s="8" t="s">
        <v>36</v>
      </c>
      <c r="C20" s="6" t="s">
        <v>17</v>
      </c>
      <c r="D20" s="26">
        <v>5</v>
      </c>
      <c r="E20" s="26">
        <v>21</v>
      </c>
      <c r="F20" s="26">
        <f t="shared" si="0"/>
        <v>105</v>
      </c>
    </row>
    <row r="21" spans="1:6" x14ac:dyDescent="0.25">
      <c r="A21" s="20" t="s">
        <v>57</v>
      </c>
      <c r="B21" s="21" t="s">
        <v>58</v>
      </c>
      <c r="C21" s="22"/>
      <c r="D21" s="29"/>
      <c r="E21" s="29"/>
      <c r="F21" s="29">
        <f>SUBTOTAL(9,F22:F26)</f>
        <v>262.18</v>
      </c>
    </row>
    <row r="22" spans="1:6" x14ac:dyDescent="0.25">
      <c r="A22" s="15" t="s">
        <v>76</v>
      </c>
      <c r="B22" s="8" t="s">
        <v>4</v>
      </c>
      <c r="C22" s="6" t="s">
        <v>16</v>
      </c>
      <c r="D22" s="26">
        <v>1</v>
      </c>
      <c r="E22" s="26">
        <v>170.15</v>
      </c>
      <c r="F22" s="27">
        <f t="shared" si="0"/>
        <v>170.15</v>
      </c>
    </row>
    <row r="23" spans="1:6" x14ac:dyDescent="0.25">
      <c r="A23" s="15" t="s">
        <v>59</v>
      </c>
      <c r="B23" s="8" t="s">
        <v>11</v>
      </c>
      <c r="C23" s="6" t="s">
        <v>16</v>
      </c>
      <c r="D23" s="26">
        <v>1</v>
      </c>
      <c r="E23" s="26">
        <v>34.03</v>
      </c>
      <c r="F23" s="27">
        <f t="shared" si="0"/>
        <v>34.03</v>
      </c>
    </row>
    <row r="24" spans="1:6" x14ac:dyDescent="0.25">
      <c r="A24" s="15" t="s">
        <v>60</v>
      </c>
      <c r="B24" s="8" t="s">
        <v>8</v>
      </c>
      <c r="C24" s="6" t="s">
        <v>16</v>
      </c>
      <c r="D24" s="26">
        <v>1</v>
      </c>
      <c r="E24" s="26">
        <v>25</v>
      </c>
      <c r="F24" s="27">
        <f t="shared" si="0"/>
        <v>25</v>
      </c>
    </row>
    <row r="25" spans="1:6" x14ac:dyDescent="0.25">
      <c r="A25" s="15" t="s">
        <v>61</v>
      </c>
      <c r="B25" s="8" t="s">
        <v>25</v>
      </c>
      <c r="C25" s="6" t="s">
        <v>16</v>
      </c>
      <c r="D25" s="26">
        <v>1</v>
      </c>
      <c r="E25" s="26">
        <v>30</v>
      </c>
      <c r="F25" s="27">
        <f t="shared" si="0"/>
        <v>30</v>
      </c>
    </row>
    <row r="26" spans="1:6" x14ac:dyDescent="0.25">
      <c r="A26" s="15" t="s">
        <v>62</v>
      </c>
      <c r="B26" s="8" t="s">
        <v>24</v>
      </c>
      <c r="C26" s="6" t="s">
        <v>16</v>
      </c>
      <c r="D26" s="26">
        <v>1</v>
      </c>
      <c r="E26" s="26">
        <v>3</v>
      </c>
      <c r="F26" s="27">
        <f t="shared" si="0"/>
        <v>3</v>
      </c>
    </row>
    <row r="27" spans="1:6" x14ac:dyDescent="0.25">
      <c r="A27" s="23"/>
      <c r="B27" s="24" t="s">
        <v>33</v>
      </c>
      <c r="C27" s="25"/>
      <c r="D27" s="25"/>
      <c r="E27" s="25"/>
      <c r="F27" s="61">
        <f>SUBTOTAL(9,F8:F26)</f>
        <v>2265.1800000000003</v>
      </c>
    </row>
    <row r="28" spans="1:6" x14ac:dyDescent="0.25">
      <c r="A28" s="23"/>
      <c r="B28" s="24" t="s">
        <v>72</v>
      </c>
      <c r="C28" s="25"/>
      <c r="D28" s="25"/>
      <c r="E28" s="25"/>
      <c r="F28" s="61">
        <f>+F27*1.15</f>
        <v>2604.9570000000003</v>
      </c>
    </row>
    <row r="29" spans="1:6" ht="15.75" thickBot="1" x14ac:dyDescent="0.3">
      <c r="A29" s="30"/>
      <c r="B29" s="31"/>
      <c r="C29" s="32"/>
      <c r="D29" s="32"/>
      <c r="E29" s="32"/>
      <c r="F29" s="33"/>
    </row>
    <row r="30" spans="1:6" x14ac:dyDescent="0.25">
      <c r="A30" s="57" t="s">
        <v>66</v>
      </c>
      <c r="B30" s="58" t="s">
        <v>65</v>
      </c>
      <c r="C30" s="59"/>
      <c r="D30" s="59"/>
      <c r="E30" s="59"/>
      <c r="F30" s="5">
        <f>+SUBTOTAL(9,F31:F35)</f>
        <v>2390</v>
      </c>
    </row>
    <row r="31" spans="1:6" x14ac:dyDescent="0.25">
      <c r="A31" s="15" t="s">
        <v>3</v>
      </c>
      <c r="B31" s="8" t="s">
        <v>18</v>
      </c>
      <c r="C31" s="6" t="s">
        <v>63</v>
      </c>
      <c r="D31" s="6">
        <v>1</v>
      </c>
      <c r="E31" s="6">
        <v>50</v>
      </c>
      <c r="F31" s="11">
        <f t="shared" ref="F31:F35" si="1">+E31*D31</f>
        <v>50</v>
      </c>
    </row>
    <row r="32" spans="1:6" x14ac:dyDescent="0.25">
      <c r="A32" s="15" t="s">
        <v>67</v>
      </c>
      <c r="B32" s="8" t="s">
        <v>29</v>
      </c>
      <c r="C32" s="6" t="s">
        <v>63</v>
      </c>
      <c r="D32" s="6" t="s">
        <v>71</v>
      </c>
      <c r="E32" s="6"/>
      <c r="F32" s="11"/>
    </row>
    <row r="33" spans="1:6" x14ac:dyDescent="0.25">
      <c r="A33" s="15" t="s">
        <v>68</v>
      </c>
      <c r="B33" s="8" t="s">
        <v>12</v>
      </c>
      <c r="C33" s="6" t="s">
        <v>63</v>
      </c>
      <c r="D33" s="6">
        <v>1</v>
      </c>
      <c r="E33" s="6">
        <v>50</v>
      </c>
      <c r="F33" s="11">
        <f t="shared" si="1"/>
        <v>50</v>
      </c>
    </row>
    <row r="34" spans="1:6" x14ac:dyDescent="0.25">
      <c r="A34" s="15" t="s">
        <v>69</v>
      </c>
      <c r="B34" s="8" t="s">
        <v>19</v>
      </c>
      <c r="C34" s="6" t="s">
        <v>63</v>
      </c>
      <c r="D34" s="6">
        <v>1</v>
      </c>
      <c r="E34" s="6">
        <v>1990</v>
      </c>
      <c r="F34" s="11">
        <f t="shared" si="1"/>
        <v>1990</v>
      </c>
    </row>
    <row r="35" spans="1:6" ht="15.75" thickBot="1" x14ac:dyDescent="0.3">
      <c r="A35" s="16" t="s">
        <v>70</v>
      </c>
      <c r="B35" s="9" t="s">
        <v>20</v>
      </c>
      <c r="C35" s="7" t="s">
        <v>64</v>
      </c>
      <c r="D35" s="7">
        <v>12</v>
      </c>
      <c r="E35" s="7">
        <v>25</v>
      </c>
      <c r="F35" s="11">
        <f t="shared" si="1"/>
        <v>300</v>
      </c>
    </row>
    <row r="36" spans="1:6" ht="15.75" thickBot="1" x14ac:dyDescent="0.3">
      <c r="A36" s="34"/>
      <c r="B36" s="35"/>
      <c r="C36" s="36"/>
      <c r="D36" s="36"/>
      <c r="E36" s="36"/>
      <c r="F36" s="37"/>
    </row>
    <row r="37" spans="1:6" ht="15.75" thickBot="1" x14ac:dyDescent="0.3">
      <c r="A37" s="38"/>
      <c r="B37" s="39" t="s">
        <v>40</v>
      </c>
      <c r="C37" s="40"/>
      <c r="D37" s="40"/>
      <c r="E37" s="40"/>
      <c r="F37" s="41"/>
    </row>
    <row r="38" spans="1:6" x14ac:dyDescent="0.25">
      <c r="A38" s="46"/>
      <c r="B38" s="12" t="s">
        <v>39</v>
      </c>
      <c r="C38" s="47"/>
      <c r="D38" s="47"/>
      <c r="E38" s="48"/>
      <c r="F38" s="48">
        <f>SUBTOTAL(9,F39:F42)</f>
        <v>51.406896551724138</v>
      </c>
    </row>
    <row r="39" spans="1:6" x14ac:dyDescent="0.25">
      <c r="A39" s="15"/>
      <c r="B39" s="8" t="s">
        <v>38</v>
      </c>
      <c r="C39" s="6" t="s">
        <v>27</v>
      </c>
      <c r="D39" s="6">
        <v>1</v>
      </c>
      <c r="E39" s="43">
        <v>21.406896551724138</v>
      </c>
      <c r="F39" s="43">
        <f t="shared" ref="F39:F48" si="2">+E39*D39</f>
        <v>21.406896551724138</v>
      </c>
    </row>
    <row r="40" spans="1:6" x14ac:dyDescent="0.25">
      <c r="A40" s="15"/>
      <c r="B40" s="8" t="s">
        <v>43</v>
      </c>
      <c r="C40" s="6"/>
      <c r="D40" s="6">
        <v>1</v>
      </c>
      <c r="E40" s="43">
        <v>10</v>
      </c>
      <c r="F40" s="43">
        <f t="shared" si="2"/>
        <v>10</v>
      </c>
    </row>
    <row r="41" spans="1:6" x14ac:dyDescent="0.25">
      <c r="A41" s="15"/>
      <c r="B41" s="8" t="s">
        <v>42</v>
      </c>
      <c r="C41" s="6" t="s">
        <v>16</v>
      </c>
      <c r="D41" s="6">
        <v>1</v>
      </c>
      <c r="E41" s="43">
        <v>20</v>
      </c>
      <c r="F41" s="43">
        <f t="shared" si="2"/>
        <v>20</v>
      </c>
    </row>
    <row r="42" spans="1:6" x14ac:dyDescent="0.25">
      <c r="A42" s="15"/>
      <c r="B42" s="8" t="s">
        <v>0</v>
      </c>
      <c r="C42" s="6" t="s">
        <v>16</v>
      </c>
      <c r="D42" s="6" t="s">
        <v>30</v>
      </c>
      <c r="E42" s="43"/>
      <c r="F42" s="43"/>
    </row>
    <row r="43" spans="1:6" x14ac:dyDescent="0.25">
      <c r="A43" s="17"/>
      <c r="B43" s="18" t="s">
        <v>6</v>
      </c>
      <c r="C43" s="19"/>
      <c r="D43" s="19"/>
      <c r="E43" s="45"/>
      <c r="F43" s="45">
        <f>SUBTOTAL(9,F44:F45)</f>
        <v>873</v>
      </c>
    </row>
    <row r="44" spans="1:6" x14ac:dyDescent="0.25">
      <c r="A44" s="15"/>
      <c r="B44" s="8" t="s">
        <v>14</v>
      </c>
      <c r="C44" s="6" t="s">
        <v>35</v>
      </c>
      <c r="D44" s="6">
        <v>45</v>
      </c>
      <c r="E44" s="43">
        <v>18</v>
      </c>
      <c r="F44" s="43">
        <f t="shared" si="2"/>
        <v>810</v>
      </c>
    </row>
    <row r="45" spans="1:6" x14ac:dyDescent="0.25">
      <c r="A45" s="15"/>
      <c r="B45" s="8" t="s">
        <v>36</v>
      </c>
      <c r="C45" s="6" t="s">
        <v>17</v>
      </c>
      <c r="D45" s="6">
        <v>3</v>
      </c>
      <c r="E45" s="43">
        <v>21</v>
      </c>
      <c r="F45" s="43">
        <f t="shared" si="2"/>
        <v>63</v>
      </c>
    </row>
    <row r="46" spans="1:6" x14ac:dyDescent="0.25">
      <c r="A46" s="49"/>
      <c r="B46" s="50" t="s">
        <v>58</v>
      </c>
      <c r="C46" s="51"/>
      <c r="D46" s="51"/>
      <c r="E46" s="52"/>
      <c r="F46" s="52">
        <f>SUBTOTAL(9,F47:F48)</f>
        <v>145.62</v>
      </c>
    </row>
    <row r="47" spans="1:6" x14ac:dyDescent="0.25">
      <c r="A47" s="15"/>
      <c r="B47" s="8" t="s">
        <v>4</v>
      </c>
      <c r="C47" s="6" t="s">
        <v>16</v>
      </c>
      <c r="D47" s="6">
        <v>1</v>
      </c>
      <c r="E47" s="43">
        <v>121.35000000000001</v>
      </c>
      <c r="F47" s="43">
        <f t="shared" si="2"/>
        <v>121.35000000000001</v>
      </c>
    </row>
    <row r="48" spans="1:6" x14ac:dyDescent="0.25">
      <c r="A48" s="15"/>
      <c r="B48" s="8" t="s">
        <v>11</v>
      </c>
      <c r="C48" s="6" t="s">
        <v>16</v>
      </c>
      <c r="D48" s="6">
        <v>1</v>
      </c>
      <c r="E48" s="43">
        <v>24.27</v>
      </c>
      <c r="F48" s="43">
        <f t="shared" si="2"/>
        <v>24.27</v>
      </c>
    </row>
    <row r="49" spans="1:6" x14ac:dyDescent="0.25">
      <c r="A49" s="53"/>
      <c r="B49" s="54" t="s">
        <v>33</v>
      </c>
      <c r="C49" s="55"/>
      <c r="D49" s="55"/>
      <c r="E49" s="56"/>
      <c r="F49" s="56">
        <f>SUBTOTAL(9,F38:F48)</f>
        <v>1070.0268965517241</v>
      </c>
    </row>
    <row r="50" spans="1:6" x14ac:dyDescent="0.25">
      <c r="A50" s="53"/>
      <c r="B50" s="54" t="s">
        <v>34</v>
      </c>
      <c r="C50" s="55"/>
      <c r="D50" s="55"/>
      <c r="E50" s="56"/>
      <c r="F50" s="56">
        <f>+F49*1.15</f>
        <v>1230.5309310344826</v>
      </c>
    </row>
    <row r="51" spans="1:6" ht="15.75" thickBot="1" x14ac:dyDescent="0.3">
      <c r="A51" s="15"/>
      <c r="B51" s="8"/>
      <c r="C51" s="6"/>
      <c r="D51" s="6"/>
      <c r="E51" s="43"/>
      <c r="F51" s="27"/>
    </row>
    <row r="52" spans="1:6" x14ac:dyDescent="0.25">
      <c r="A52" s="57"/>
      <c r="B52" s="58" t="s">
        <v>65</v>
      </c>
      <c r="C52" s="59"/>
      <c r="D52" s="59"/>
      <c r="E52" s="59"/>
      <c r="F52" s="60">
        <f>+F53</f>
        <v>150</v>
      </c>
    </row>
    <row r="53" spans="1:6" ht="15.75" thickBot="1" x14ac:dyDescent="0.3">
      <c r="A53" s="16"/>
      <c r="B53" s="9" t="s">
        <v>20</v>
      </c>
      <c r="C53" s="7"/>
      <c r="D53" s="7">
        <v>6</v>
      </c>
      <c r="E53" s="44">
        <v>25</v>
      </c>
      <c r="F53" s="42">
        <f>+E53*D53</f>
        <v>150</v>
      </c>
    </row>
  </sheetData>
  <mergeCells count="3">
    <mergeCell ref="A1:F1"/>
    <mergeCell ref="A2:F2"/>
    <mergeCell ref="D6:F6"/>
  </mergeCells>
  <phoneticPr fontId="3" type="noConversion"/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Surf logt prog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2023-06-08T15:43:46Z</dcterms:modified>
</cp:coreProperties>
</file>