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d2\PARTAGE\CONSTRUCTION\7040 - RU République à La rochelle\02 - ETUDES PREALABLES\CR\ANNEXES PROGRAMME\"/>
    </mc:Choice>
  </mc:AlternateContent>
  <xr:revisionPtr revIDLastSave="0" documentId="13_ncr:1_{29625944-0ADF-4739-BA48-06675B4622C0}" xr6:coauthVersionLast="47" xr6:coauthVersionMax="47" xr10:uidLastSave="{00000000-0000-0000-0000-000000000000}"/>
  <bookViews>
    <workbookView xWindow="-25310" yWindow="-4880" windowWidth="25420" windowHeight="15370" xr2:uid="{D394ACBE-BA01-4F3F-8413-4CA8CEAA990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  <c r="H23" i="1"/>
  <c r="C23" i="1"/>
  <c r="F23" i="1"/>
  <c r="H22" i="1"/>
  <c r="J22" i="1" l="1"/>
  <c r="J17" i="1"/>
  <c r="J24" i="1" s="1"/>
  <c r="H17" i="1"/>
  <c r="H24" i="1" s="1"/>
  <c r="H14" i="1"/>
  <c r="J14" i="1"/>
  <c r="J11" i="1"/>
  <c r="J6" i="1"/>
  <c r="J5" i="1"/>
  <c r="H6" i="1"/>
  <c r="H5" i="1"/>
  <c r="H11" i="1" l="1"/>
  <c r="F14" i="1" l="1"/>
  <c r="C14" i="1"/>
  <c r="F17" i="1"/>
  <c r="F24" i="1" s="1"/>
  <c r="C17" i="1"/>
  <c r="C24" i="1" s="1"/>
  <c r="F11" i="1"/>
  <c r="C11" i="1"/>
  <c r="F22" i="1"/>
  <c r="C22" i="1"/>
  <c r="F5" i="1"/>
  <c r="F6" i="1"/>
  <c r="C19" i="1"/>
  <c r="C20" i="1" l="1"/>
  <c r="F19" i="1"/>
  <c r="J19" i="1"/>
  <c r="H19" i="1"/>
  <c r="J20" i="1" l="1"/>
  <c r="F20" i="1"/>
  <c r="H20" i="1"/>
</calcChain>
</file>

<file path=xl/sharedStrings.xml><?xml version="1.0" encoding="utf-8"?>
<sst xmlns="http://schemas.openxmlformats.org/spreadsheetml/2006/main" count="44" uniqueCount="34">
  <si>
    <t>CROUS</t>
  </si>
  <si>
    <t>Surface globale de la parcelle</t>
  </si>
  <si>
    <t>SURFACE</t>
  </si>
  <si>
    <t>m2</t>
  </si>
  <si>
    <t>Surface  de la future parcelle du CROUS</t>
  </si>
  <si>
    <t>Surface de biotope</t>
  </si>
  <si>
    <t>COMMENTAIRE</t>
  </si>
  <si>
    <t xml:space="preserve">suivant reglement du PLUI </t>
  </si>
  <si>
    <t>dont la surface de pleine Terre ( % de la surface de biotope)</t>
  </si>
  <si>
    <t>% ou valeur</t>
  </si>
  <si>
    <t>Places de stationnements demandées au PLUI (nombre de places par logement</t>
  </si>
  <si>
    <t>Surface Constructible suivant le plan A (Gabarit envisageable conformément au PLUI)</t>
  </si>
  <si>
    <t>STATIONNEMENTS</t>
  </si>
  <si>
    <t>Nombre de logements</t>
  </si>
  <si>
    <t>BIOTOPE</t>
  </si>
  <si>
    <t>Surface Habitable par logement</t>
  </si>
  <si>
    <t>Stationnements visiteurs</t>
  </si>
  <si>
    <t>Local deux roues (% de la surface de plancher)</t>
  </si>
  <si>
    <t>surface de plancher par niveau courant ( à partir du R+1)</t>
  </si>
  <si>
    <t>Surface de plancher au Rdc</t>
  </si>
  <si>
    <t>SURFACE DE PLANCHER TOTAL</t>
  </si>
  <si>
    <t>Surface Utile par niveau courant ( à partir du R+1)</t>
  </si>
  <si>
    <t>Surface utile du RDC</t>
  </si>
  <si>
    <t>SURFACE UTILE TOTALE</t>
  </si>
  <si>
    <t>SURFACE HABITABLE TOTALE</t>
  </si>
  <si>
    <t>LOCAL DECHETS</t>
  </si>
  <si>
    <t>Le PLUI precise que le local devra prevoir le stockage des dechets produits par  l'etablissement sur l'emprise fonciere (cf . Notice explicatives P144) et permettre la manipulation aisée de tous le bacs nécessiares à la collecte selective des déchets.</t>
  </si>
  <si>
    <t>Dimension du local déchets</t>
  </si>
  <si>
    <r>
      <t>VERIFICATION DE LA CONFORMITE DANS L'ETUDE CAPACITAIRE EN DENSIFIANT AU MAXIMUM</t>
    </r>
    <r>
      <rPr>
        <b/>
        <sz val="11"/>
        <color theme="1"/>
        <rFont val="Calibri"/>
        <family val="2"/>
        <scheme val="minor"/>
      </rPr>
      <t>: SOLUTION 1</t>
    </r>
  </si>
  <si>
    <r>
      <t>VERIFICATION DE LA CONFORMITE DANS L'ETUDE CAPACITAIRE EN DENSIFIANT MOINS:</t>
    </r>
    <r>
      <rPr>
        <b/>
        <sz val="11"/>
        <color theme="1"/>
        <rFont val="Calibri"/>
        <family val="2"/>
        <scheme val="minor"/>
      </rPr>
      <t xml:space="preserve"> SOLUTION 2</t>
    </r>
  </si>
  <si>
    <t>R+5</t>
  </si>
  <si>
    <r>
      <t>VERIFICATION DE LA CONFORMITE DANS L'ETUDE CAPACITAIRE EN ETANT R+3</t>
    </r>
    <r>
      <rPr>
        <b/>
        <sz val="11"/>
        <color theme="1"/>
        <rFont val="Calibri"/>
        <family val="2"/>
        <scheme val="minor"/>
      </rPr>
      <t xml:space="preserve"> 
SOLUTION 3</t>
    </r>
  </si>
  <si>
    <t>Annexe 13: Analyse reglementaire du PLUI en lien avec la capacité du site et du programme</t>
  </si>
  <si>
    <r>
      <t xml:space="preserve">0,3 place par logement </t>
    </r>
    <r>
      <rPr>
        <strike/>
        <sz val="11"/>
        <color rgb="FF00B050"/>
        <rFont val="Calibri"/>
        <family val="2"/>
        <scheme val="minor"/>
      </rPr>
      <t>, sauf si les logements sont aidés</t>
    </r>
    <r>
      <rPr>
        <strike/>
        <sz val="11"/>
        <color theme="1"/>
        <rFont val="Calibri"/>
        <family val="2"/>
        <scheme val="minor"/>
      </rPr>
      <t xml:space="preserve"> (cas du CROUS)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</si>
</sst>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auto="1"/>
      </bottom>
      <diagonal/>
    </border>
    <border>
      <left style="dotted">
        <color indexed="64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dotted">
        <color auto="1"/>
      </top>
      <bottom style="medium">
        <color indexed="64"/>
      </bottom>
      <diagonal/>
    </border>
    <border>
      <left style="dotted">
        <color indexed="64"/>
      </left>
      <right/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medium">
        <color indexed="64"/>
      </left>
      <right style="dotted">
        <color indexed="64"/>
      </right>
      <top style="dotted">
        <color auto="1"/>
      </top>
      <bottom/>
      <diagonal/>
    </border>
    <border>
      <left style="dotted">
        <color indexed="64"/>
      </left>
      <right/>
      <top style="dotted">
        <color auto="1"/>
      </top>
      <bottom/>
      <diagonal/>
    </border>
    <border>
      <left/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3" xfId="0" applyFill="1" applyBorder="1" applyAlignment="1">
      <alignment wrapText="1"/>
    </xf>
    <xf numFmtId="0" fontId="0" fillId="0" borderId="4" xfId="0" applyFill="1" applyBorder="1"/>
    <xf numFmtId="0" fontId="2" fillId="0" borderId="3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3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10" xfId="0" applyFill="1" applyBorder="1"/>
    <xf numFmtId="0" fontId="0" fillId="0" borderId="9" xfId="0" applyFill="1" applyBorder="1"/>
    <xf numFmtId="9" fontId="0" fillId="0" borderId="9" xfId="1" applyFont="1" applyBorder="1"/>
    <xf numFmtId="9" fontId="0" fillId="0" borderId="11" xfId="0" applyNumberFormat="1" applyBorder="1"/>
    <xf numFmtId="0" fontId="0" fillId="0" borderId="12" xfId="0" applyBorder="1"/>
    <xf numFmtId="0" fontId="0" fillId="2" borderId="3" xfId="0" applyFill="1" applyBorder="1"/>
    <xf numFmtId="0" fontId="0" fillId="0" borderId="5" xfId="0" applyBorder="1"/>
    <xf numFmtId="0" fontId="0" fillId="0" borderId="1" xfId="0" applyFill="1" applyBorder="1" applyAlignment="1">
      <alignment wrapText="1"/>
    </xf>
    <xf numFmtId="0" fontId="0" fillId="0" borderId="7" xfId="0" applyFill="1" applyBorder="1"/>
    <xf numFmtId="0" fontId="0" fillId="0" borderId="8" xfId="0" applyFill="1" applyBorder="1"/>
    <xf numFmtId="0" fontId="0" fillId="0" borderId="2" xfId="0" applyFill="1" applyBorder="1"/>
    <xf numFmtId="0" fontId="0" fillId="0" borderId="1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6" xfId="0" applyFill="1" applyBorder="1"/>
    <xf numFmtId="0" fontId="0" fillId="0" borderId="5" xfId="0" applyFill="1" applyBorder="1"/>
    <xf numFmtId="0" fontId="0" fillId="2" borderId="8" xfId="0" applyFill="1" applyBorder="1"/>
    <xf numFmtId="0" fontId="0" fillId="2" borderId="1" xfId="0" applyFill="1" applyBorder="1"/>
    <xf numFmtId="0" fontId="2" fillId="0" borderId="5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/>
    <xf numFmtId="0" fontId="0" fillId="2" borderId="15" xfId="0" applyFill="1" applyBorder="1"/>
    <xf numFmtId="0" fontId="0" fillId="0" borderId="16" xfId="0" applyBorder="1"/>
    <xf numFmtId="0" fontId="0" fillId="2" borderId="13" xfId="0" applyFill="1" applyBorder="1"/>
    <xf numFmtId="0" fontId="0" fillId="0" borderId="7" xfId="0" applyBorder="1"/>
    <xf numFmtId="0" fontId="0" fillId="0" borderId="17" xfId="0" applyFill="1" applyBorder="1" applyAlignment="1">
      <alignment wrapText="1"/>
    </xf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2" borderId="19" xfId="0" applyFill="1" applyBorder="1"/>
    <xf numFmtId="0" fontId="0" fillId="2" borderId="17" xfId="0" applyFill="1" applyBorder="1"/>
    <xf numFmtId="9" fontId="0" fillId="0" borderId="14" xfId="0" applyNumberFormat="1" applyBorder="1"/>
    <xf numFmtId="0" fontId="0" fillId="0" borderId="15" xfId="0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21" xfId="0" applyFont="1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1" xfId="0" applyBorder="1"/>
    <xf numFmtId="0" fontId="2" fillId="0" borderId="25" xfId="0" applyFont="1" applyBorder="1" applyAlignment="1">
      <alignment wrapText="1"/>
    </xf>
    <xf numFmtId="0" fontId="0" fillId="0" borderId="28" xfId="0" applyBorder="1"/>
    <xf numFmtId="0" fontId="0" fillId="0" borderId="28" xfId="0" applyBorder="1" applyAlignment="1">
      <alignment wrapText="1"/>
    </xf>
    <xf numFmtId="0" fontId="0" fillId="2" borderId="26" xfId="0" applyFill="1" applyBorder="1"/>
    <xf numFmtId="0" fontId="0" fillId="2" borderId="27" xfId="0" applyFill="1" applyBorder="1"/>
    <xf numFmtId="0" fontId="0" fillId="2" borderId="25" xfId="0" applyFill="1" applyBorder="1"/>
    <xf numFmtId="1" fontId="0" fillId="2" borderId="3" xfId="0" applyNumberFormat="1" applyFill="1" applyBorder="1"/>
    <xf numFmtId="1" fontId="0" fillId="0" borderId="4" xfId="0" applyNumberFormat="1" applyBorder="1"/>
    <xf numFmtId="1" fontId="0" fillId="0" borderId="3" xfId="0" applyNumberFormat="1" applyBorder="1"/>
    <xf numFmtId="1" fontId="0" fillId="0" borderId="10" xfId="0" applyNumberFormat="1" applyBorder="1"/>
    <xf numFmtId="0" fontId="0" fillId="0" borderId="29" xfId="0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9" xfId="0" applyFont="1" applyBorder="1"/>
    <xf numFmtId="0" fontId="4" fillId="3" borderId="10" xfId="0" applyFont="1" applyFill="1" applyBorder="1"/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3" borderId="3" xfId="0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754529</xdr:colOff>
      <xdr:row>0</xdr:row>
      <xdr:rowOff>0</xdr:rowOff>
    </xdr:from>
    <xdr:to>
      <xdr:col>9</xdr:col>
      <xdr:colOff>1591235</xdr:colOff>
      <xdr:row>2</xdr:row>
      <xdr:rowOff>689202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AB32ECD-22A3-EEB4-35F7-64EC1DD6A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74176" y="0"/>
          <a:ext cx="1598706" cy="1518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12E54-7586-4E77-BC9D-38E17FBE7284}">
  <dimension ref="A2:K26"/>
  <sheetViews>
    <sheetView tabSelected="1" topLeftCell="A3" zoomScale="85" zoomScaleNormal="85" workbookViewId="0">
      <selection activeCell="O15" sqref="O15"/>
    </sheetView>
  </sheetViews>
  <sheetFormatPr baseColWidth="10" defaultRowHeight="14.5" x14ac:dyDescent="0.35"/>
  <cols>
    <col min="1" max="1" width="40.7265625" style="1" customWidth="1"/>
    <col min="2" max="2" width="9.54296875" customWidth="1"/>
    <col min="5" max="5" width="32.7265625" customWidth="1"/>
    <col min="6" max="6" width="24.54296875" customWidth="1"/>
    <col min="8" max="8" width="24.54296875" customWidth="1"/>
    <col min="10" max="10" width="24.453125" customWidth="1"/>
  </cols>
  <sheetData>
    <row r="2" spans="1:11" ht="50.5" customHeight="1" x14ac:dyDescent="0.35">
      <c r="A2" s="3" t="s">
        <v>0</v>
      </c>
    </row>
    <row r="3" spans="1:11" ht="84" customHeight="1" thickBot="1" x14ac:dyDescent="0.4">
      <c r="A3" s="68" t="s">
        <v>32</v>
      </c>
      <c r="B3" s="68"/>
      <c r="C3" s="68"/>
      <c r="D3" s="68"/>
      <c r="E3" s="68"/>
      <c r="F3" s="68"/>
      <c r="G3" s="68"/>
      <c r="H3" s="68"/>
      <c r="I3" s="68"/>
      <c r="J3" s="68"/>
    </row>
    <row r="4" spans="1:11" ht="72.5" x14ac:dyDescent="0.35">
      <c r="A4" s="4"/>
      <c r="B4" s="14" t="s">
        <v>9</v>
      </c>
      <c r="C4" s="15" t="s">
        <v>2</v>
      </c>
      <c r="D4" s="5"/>
      <c r="E4" s="5" t="s">
        <v>6</v>
      </c>
      <c r="F4" s="4" t="s">
        <v>28</v>
      </c>
      <c r="G4" s="5" t="s">
        <v>30</v>
      </c>
      <c r="H4" s="4" t="s">
        <v>29</v>
      </c>
      <c r="I4" s="5" t="s">
        <v>30</v>
      </c>
      <c r="J4" s="4" t="s">
        <v>31</v>
      </c>
      <c r="K4" s="5" t="s">
        <v>30</v>
      </c>
    </row>
    <row r="5" spans="1:11" x14ac:dyDescent="0.35">
      <c r="A5" s="6" t="s">
        <v>1</v>
      </c>
      <c r="B5" s="16"/>
      <c r="C5" s="17">
        <v>7235</v>
      </c>
      <c r="D5" s="7" t="s">
        <v>3</v>
      </c>
      <c r="E5" s="7"/>
      <c r="F5" s="13">
        <f>C5</f>
        <v>7235</v>
      </c>
      <c r="G5" s="7"/>
      <c r="H5" s="13">
        <f>C5</f>
        <v>7235</v>
      </c>
      <c r="I5" s="7"/>
      <c r="J5" s="13">
        <f>C5</f>
        <v>7235</v>
      </c>
      <c r="K5" s="7"/>
    </row>
    <row r="6" spans="1:11" x14ac:dyDescent="0.35">
      <c r="A6" s="6" t="s">
        <v>4</v>
      </c>
      <c r="B6" s="16"/>
      <c r="C6" s="18">
        <v>2390</v>
      </c>
      <c r="D6" s="7" t="s">
        <v>3</v>
      </c>
      <c r="E6" s="7"/>
      <c r="F6" s="23">
        <f>C6</f>
        <v>2390</v>
      </c>
      <c r="G6" s="7"/>
      <c r="H6" s="23">
        <f>C6</f>
        <v>2390</v>
      </c>
      <c r="I6" s="7"/>
      <c r="J6" s="23">
        <f>C6</f>
        <v>2390</v>
      </c>
      <c r="K6" s="7"/>
    </row>
    <row r="7" spans="1:11" x14ac:dyDescent="0.35">
      <c r="A7" s="6"/>
      <c r="B7" s="16"/>
      <c r="C7" s="17"/>
      <c r="D7" s="7"/>
      <c r="E7" s="7"/>
      <c r="F7" s="13"/>
      <c r="G7" s="7"/>
      <c r="H7" s="13"/>
      <c r="I7" s="7"/>
      <c r="J7" s="13"/>
      <c r="K7" s="7"/>
    </row>
    <row r="8" spans="1:11" ht="29.5" thickBot="1" x14ac:dyDescent="0.4">
      <c r="A8" s="37" t="s">
        <v>11</v>
      </c>
      <c r="B8" s="38"/>
      <c r="C8" s="39">
        <v>930</v>
      </c>
      <c r="D8" s="40"/>
      <c r="E8" s="40"/>
      <c r="F8" s="41">
        <v>930</v>
      </c>
      <c r="G8" s="40"/>
      <c r="H8" s="41">
        <v>604</v>
      </c>
      <c r="I8" s="40"/>
      <c r="J8" s="41">
        <v>320</v>
      </c>
      <c r="K8" s="40"/>
    </row>
    <row r="9" spans="1:11" x14ac:dyDescent="0.35">
      <c r="A9" s="4" t="s">
        <v>15</v>
      </c>
      <c r="B9" s="42"/>
      <c r="C9" s="27">
        <v>18</v>
      </c>
      <c r="D9" s="5" t="s">
        <v>3</v>
      </c>
      <c r="E9" s="5"/>
      <c r="F9" s="29">
        <v>18</v>
      </c>
      <c r="G9" s="5" t="s">
        <v>3</v>
      </c>
      <c r="H9" s="29">
        <v>18</v>
      </c>
      <c r="I9" s="5" t="s">
        <v>3</v>
      </c>
      <c r="J9" s="29">
        <v>18</v>
      </c>
      <c r="K9" s="5" t="s">
        <v>3</v>
      </c>
    </row>
    <row r="10" spans="1:11" x14ac:dyDescent="0.35">
      <c r="A10" s="6" t="s">
        <v>13</v>
      </c>
      <c r="B10" s="16"/>
      <c r="C10" s="18">
        <v>145</v>
      </c>
      <c r="D10" s="7"/>
      <c r="E10" s="7"/>
      <c r="F10" s="64">
        <v>145</v>
      </c>
      <c r="G10" s="65"/>
      <c r="H10" s="64">
        <v>97</v>
      </c>
      <c r="I10" s="65"/>
      <c r="J10" s="64">
        <v>48</v>
      </c>
      <c r="K10" s="7"/>
    </row>
    <row r="11" spans="1:11" s="2" customFormat="1" ht="15" thickBot="1" x14ac:dyDescent="0.4">
      <c r="A11" s="36" t="s">
        <v>24</v>
      </c>
      <c r="B11" s="30"/>
      <c r="C11" s="31">
        <f>C10*C9</f>
        <v>2610</v>
      </c>
      <c r="D11" s="32"/>
      <c r="E11" s="32"/>
      <c r="F11" s="33">
        <f>F10*F9</f>
        <v>2610</v>
      </c>
      <c r="G11" s="32"/>
      <c r="H11" s="33">
        <f>H10*H9</f>
        <v>1746</v>
      </c>
      <c r="I11" s="32"/>
      <c r="J11" s="33">
        <f>J10*J9</f>
        <v>864</v>
      </c>
      <c r="K11" s="32"/>
    </row>
    <row r="12" spans="1:11" s="2" customFormat="1" ht="29" x14ac:dyDescent="0.35">
      <c r="A12" s="43" t="s">
        <v>21</v>
      </c>
      <c r="B12" s="44"/>
      <c r="C12" s="47">
        <v>550</v>
      </c>
      <c r="D12" s="46"/>
      <c r="E12" s="46"/>
      <c r="F12" s="48">
        <v>550</v>
      </c>
      <c r="G12" s="46"/>
      <c r="H12" s="48">
        <v>550</v>
      </c>
      <c r="I12" s="46"/>
      <c r="J12" s="48">
        <v>550</v>
      </c>
      <c r="K12" s="46"/>
    </row>
    <row r="13" spans="1:11" s="2" customFormat="1" x14ac:dyDescent="0.35">
      <c r="A13" s="43" t="s">
        <v>22</v>
      </c>
      <c r="B13" s="44"/>
      <c r="C13" s="47">
        <v>230</v>
      </c>
      <c r="D13" s="46"/>
      <c r="E13" s="46"/>
      <c r="F13" s="48">
        <v>210</v>
      </c>
      <c r="G13" s="46"/>
      <c r="H13" s="48">
        <v>210</v>
      </c>
      <c r="I13" s="46"/>
      <c r="J13" s="48">
        <v>210</v>
      </c>
      <c r="K13" s="46"/>
    </row>
    <row r="14" spans="1:11" s="2" customFormat="1" ht="15" thickBot="1" x14ac:dyDescent="0.4">
      <c r="A14" s="36" t="s">
        <v>23</v>
      </c>
      <c r="B14" s="44"/>
      <c r="C14" s="45">
        <f>5*C12+C13</f>
        <v>2980</v>
      </c>
      <c r="D14" s="46"/>
      <c r="E14" s="46"/>
      <c r="F14" s="45">
        <f>5*F12+F13</f>
        <v>2960</v>
      </c>
      <c r="G14" s="46"/>
      <c r="H14" s="45">
        <f>4*H12+H13</f>
        <v>2410</v>
      </c>
      <c r="I14" s="46"/>
      <c r="J14" s="45">
        <f>3*J12+J13</f>
        <v>1860</v>
      </c>
      <c r="K14" s="46"/>
    </row>
    <row r="15" spans="1:11" s="2" customFormat="1" ht="29" x14ac:dyDescent="0.35">
      <c r="A15" s="25" t="s">
        <v>18</v>
      </c>
      <c r="B15" s="26"/>
      <c r="C15" s="34">
        <v>700</v>
      </c>
      <c r="D15" s="28"/>
      <c r="E15" s="28"/>
      <c r="F15" s="35">
        <v>700</v>
      </c>
      <c r="G15" s="28"/>
      <c r="H15" s="35">
        <v>700</v>
      </c>
      <c r="I15" s="28"/>
      <c r="J15" s="35">
        <v>700</v>
      </c>
      <c r="K15" s="28"/>
    </row>
    <row r="16" spans="1:11" s="2" customFormat="1" x14ac:dyDescent="0.35">
      <c r="A16" s="8" t="s">
        <v>19</v>
      </c>
      <c r="B16" s="19"/>
      <c r="C16" s="18">
        <v>930</v>
      </c>
      <c r="D16" s="9"/>
      <c r="E16" s="9"/>
      <c r="F16" s="23">
        <v>930</v>
      </c>
      <c r="G16" s="9"/>
      <c r="H16" s="23">
        <v>603</v>
      </c>
      <c r="I16" s="9"/>
      <c r="J16" s="23">
        <v>327</v>
      </c>
      <c r="K16" s="9"/>
    </row>
    <row r="17" spans="1:11" s="2" customFormat="1" ht="15" thickBot="1" x14ac:dyDescent="0.4">
      <c r="A17" s="36" t="s">
        <v>20</v>
      </c>
      <c r="B17" s="30"/>
      <c r="C17" s="31">
        <f>5*C15+C16</f>
        <v>4430</v>
      </c>
      <c r="D17" s="32"/>
      <c r="E17" s="32"/>
      <c r="F17" s="31">
        <f>5*F15+F16</f>
        <v>4430</v>
      </c>
      <c r="G17" s="32"/>
      <c r="H17" s="31">
        <f>4*H15+H16</f>
        <v>3403</v>
      </c>
      <c r="I17" s="32"/>
      <c r="J17" s="31">
        <f>3*J15+J16</f>
        <v>2427</v>
      </c>
      <c r="K17" s="32"/>
    </row>
    <row r="18" spans="1:11" x14ac:dyDescent="0.35">
      <c r="A18" s="10" t="s">
        <v>14</v>
      </c>
      <c r="B18" s="16"/>
      <c r="C18" s="17"/>
      <c r="D18" s="7"/>
      <c r="E18" s="7"/>
      <c r="F18" s="13"/>
      <c r="G18" s="7"/>
      <c r="H18" s="13"/>
      <c r="I18" s="7"/>
      <c r="J18" s="13"/>
      <c r="K18" s="7"/>
    </row>
    <row r="19" spans="1:11" x14ac:dyDescent="0.35">
      <c r="A19" s="6" t="s">
        <v>5</v>
      </c>
      <c r="B19" s="20">
        <v>0.3</v>
      </c>
      <c r="C19" s="17">
        <f>B19*C6</f>
        <v>717</v>
      </c>
      <c r="D19" s="7" t="s">
        <v>3</v>
      </c>
      <c r="E19" s="7" t="s">
        <v>7</v>
      </c>
      <c r="F19" s="23">
        <f>C19</f>
        <v>717</v>
      </c>
      <c r="G19" s="7"/>
      <c r="H19" s="23">
        <f>C19</f>
        <v>717</v>
      </c>
      <c r="I19" s="7"/>
      <c r="J19" s="23">
        <f>C19</f>
        <v>717</v>
      </c>
      <c r="K19" s="7"/>
    </row>
    <row r="20" spans="1:11" ht="29.5" thickBot="1" x14ac:dyDescent="0.4">
      <c r="A20" s="37" t="s">
        <v>8</v>
      </c>
      <c r="B20" s="49">
        <v>0.5</v>
      </c>
      <c r="C20" s="50">
        <f>B20*C19</f>
        <v>358.5</v>
      </c>
      <c r="D20" s="40" t="s">
        <v>3</v>
      </c>
      <c r="E20" s="40" t="s">
        <v>7</v>
      </c>
      <c r="F20" s="41">
        <f>C20</f>
        <v>358.5</v>
      </c>
      <c r="G20" s="40"/>
      <c r="H20" s="41">
        <f>C20</f>
        <v>358.5</v>
      </c>
      <c r="I20" s="40"/>
      <c r="J20" s="41">
        <f>C20</f>
        <v>358.5</v>
      </c>
      <c r="K20" s="40"/>
    </row>
    <row r="21" spans="1:11" x14ac:dyDescent="0.35">
      <c r="A21" s="51" t="s">
        <v>12</v>
      </c>
      <c r="B21" s="42"/>
      <c r="C21" s="15"/>
      <c r="D21" s="5"/>
      <c r="E21" s="5"/>
      <c r="F21" s="52"/>
      <c r="G21" s="5"/>
      <c r="H21" s="52"/>
      <c r="I21" s="5"/>
      <c r="J21" s="52"/>
      <c r="K21" s="5"/>
    </row>
    <row r="22" spans="1:11" ht="29" x14ac:dyDescent="0.35">
      <c r="A22" s="6" t="s">
        <v>10</v>
      </c>
      <c r="B22" s="16">
        <v>0.3</v>
      </c>
      <c r="C22" s="67">
        <f>B22*C10</f>
        <v>43.5</v>
      </c>
      <c r="D22" s="7"/>
      <c r="E22" s="7"/>
      <c r="F22" s="66">
        <f>B22*F10</f>
        <v>43.5</v>
      </c>
      <c r="G22" s="65"/>
      <c r="H22" s="66">
        <f>B22*H10</f>
        <v>29.099999999999998</v>
      </c>
      <c r="I22" s="65"/>
      <c r="J22" s="66">
        <f>B22*J10</f>
        <v>14.399999999999999</v>
      </c>
      <c r="K22" s="7"/>
    </row>
    <row r="23" spans="1:11" ht="29" x14ac:dyDescent="0.35">
      <c r="A23" s="69" t="s">
        <v>16</v>
      </c>
      <c r="B23" s="70">
        <v>0.1</v>
      </c>
      <c r="C23" s="71">
        <f>B23*C10</f>
        <v>14.5</v>
      </c>
      <c r="D23" s="72"/>
      <c r="E23" s="73" t="s">
        <v>33</v>
      </c>
      <c r="F23" s="74">
        <f>F10*B23</f>
        <v>14.5</v>
      </c>
      <c r="G23" s="72"/>
      <c r="H23" s="74">
        <f>H10*B23</f>
        <v>9.7000000000000011</v>
      </c>
      <c r="I23" s="72"/>
      <c r="J23" s="74">
        <f>B23*J10</f>
        <v>4.8000000000000007</v>
      </c>
      <c r="K23" s="72"/>
    </row>
    <row r="24" spans="1:11" ht="15" thickBot="1" x14ac:dyDescent="0.4">
      <c r="A24" s="11" t="s">
        <v>17</v>
      </c>
      <c r="B24" s="21">
        <v>0.06</v>
      </c>
      <c r="C24" s="22">
        <f>B24*C17</f>
        <v>265.8</v>
      </c>
      <c r="D24" s="12"/>
      <c r="E24" s="12"/>
      <c r="F24" s="24">
        <f>F17*B24</f>
        <v>265.8</v>
      </c>
      <c r="G24" s="12"/>
      <c r="H24" s="24">
        <f>H17*B24</f>
        <v>204.17999999999998</v>
      </c>
      <c r="I24" s="12"/>
      <c r="J24" s="24">
        <f>J17*B24</f>
        <v>145.62</v>
      </c>
      <c r="K24" s="12"/>
    </row>
    <row r="25" spans="1:11" x14ac:dyDescent="0.35">
      <c r="A25" s="53" t="s">
        <v>25</v>
      </c>
      <c r="B25" s="54"/>
      <c r="C25" s="55"/>
      <c r="D25" s="56"/>
      <c r="E25" s="56"/>
      <c r="F25" s="57"/>
      <c r="G25" s="56"/>
      <c r="H25" s="57"/>
      <c r="I25" s="56"/>
      <c r="J25" s="57"/>
      <c r="K25" s="56"/>
    </row>
    <row r="26" spans="1:11" ht="116.5" thickBot="1" x14ac:dyDescent="0.4">
      <c r="A26" s="58" t="s">
        <v>27</v>
      </c>
      <c r="B26" s="61"/>
      <c r="C26" s="62">
        <v>100</v>
      </c>
      <c r="D26" s="59"/>
      <c r="E26" s="60" t="s">
        <v>26</v>
      </c>
      <c r="F26" s="63">
        <v>100</v>
      </c>
      <c r="G26" s="59"/>
      <c r="H26" s="63">
        <v>65</v>
      </c>
      <c r="I26" s="59"/>
      <c r="J26" s="63">
        <v>35</v>
      </c>
      <c r="K26" s="59"/>
    </row>
  </sheetData>
  <mergeCells count="1">
    <mergeCell ref="A3:J3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Orlane LEBORGNE</dc:creator>
  <cp:lastModifiedBy>Orlane LEBORGNE</cp:lastModifiedBy>
  <dcterms:created xsi:type="dcterms:W3CDTF">2022-06-17T09:28:22Z</dcterms:created>
  <dcterms:modified xsi:type="dcterms:W3CDTF">2022-10-21T10:07:22Z</dcterms:modified>
</cp:coreProperties>
</file>