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GG\SDAIL\Achats\DCE-Marchés\Année 2023\20235094 - Entretien des espaces verts d'Arcueil, de Blois\03_DCE\3.1_prepa\Retour E. Le Gall  - 20230523\"/>
    </mc:Choice>
  </mc:AlternateContent>
  <xr:revisionPtr revIDLastSave="0" documentId="8_{8BD733F4-BAEB-47DB-B5FA-7F8DCFB826B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PGF" sheetId="4" r:id="rId1"/>
    <sheet name="BPU" sheetId="5" r:id="rId2"/>
    <sheet name="DQE" sheetId="6" r:id="rId3"/>
  </sheets>
  <definedNames>
    <definedName name="_xlnm.Print_Area" localSheetId="1">BPU!$A$9:$H$9</definedName>
    <definedName name="_xlnm.Print_Area" localSheetId="0">DPGF!$A$8:$H$28</definedName>
    <definedName name="_xlnm.Print_Area" localSheetId="2">DQE!$A$10:$I$10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0" i="5" l="1"/>
  <c r="G59" i="5"/>
  <c r="G58" i="5"/>
  <c r="G57" i="5"/>
  <c r="G56" i="5"/>
  <c r="D57" i="6"/>
  <c r="D56" i="6"/>
  <c r="D55" i="6"/>
  <c r="D54" i="6"/>
  <c r="D53" i="6"/>
  <c r="G34" i="5"/>
  <c r="D58" i="6"/>
  <c r="D59" i="6"/>
  <c r="D60" i="6"/>
  <c r="G33" i="5"/>
  <c r="G35" i="5"/>
  <c r="G36" i="5"/>
  <c r="D44" i="6"/>
  <c r="F44" i="6" s="1"/>
  <c r="H44" i="6" s="1"/>
  <c r="D31" i="6"/>
  <c r="F31" i="6" s="1"/>
  <c r="H31" i="6" s="1"/>
  <c r="G27" i="5"/>
  <c r="G29" i="5"/>
  <c r="G28" i="5"/>
  <c r="B2" i="5" l="1"/>
  <c r="B2" i="6"/>
  <c r="D7" i="6"/>
  <c r="D6" i="6"/>
  <c r="D5" i="6"/>
  <c r="D4" i="6"/>
  <c r="F60" i="6"/>
  <c r="H60" i="6" s="1"/>
  <c r="F59" i="6"/>
  <c r="H59" i="6" s="1"/>
  <c r="F58" i="6"/>
  <c r="H58" i="6" s="1"/>
  <c r="F57" i="6"/>
  <c r="H57" i="6" s="1"/>
  <c r="F56" i="6"/>
  <c r="H56" i="6" s="1"/>
  <c r="F55" i="6"/>
  <c r="H55" i="6" s="1"/>
  <c r="F54" i="6"/>
  <c r="H54" i="6" s="1"/>
  <c r="F53" i="6"/>
  <c r="H53" i="6" s="1"/>
  <c r="D52" i="6"/>
  <c r="F52" i="6" s="1"/>
  <c r="H52" i="6" s="1"/>
  <c r="D51" i="6"/>
  <c r="F51" i="6" s="1"/>
  <c r="H51" i="6" s="1"/>
  <c r="D50" i="6"/>
  <c r="F50" i="6" s="1"/>
  <c r="H50" i="6" s="1"/>
  <c r="D49" i="6"/>
  <c r="F49" i="6" s="1"/>
  <c r="H49" i="6" s="1"/>
  <c r="D48" i="6"/>
  <c r="F48" i="6" s="1"/>
  <c r="H48" i="6" s="1"/>
  <c r="D47" i="6"/>
  <c r="F47" i="6" s="1"/>
  <c r="H47" i="6" s="1"/>
  <c r="D46" i="6"/>
  <c r="F46" i="6" s="1"/>
  <c r="H46" i="6" s="1"/>
  <c r="D45" i="6"/>
  <c r="F45" i="6" s="1"/>
  <c r="H45" i="6" s="1"/>
  <c r="D43" i="6"/>
  <c r="F43" i="6" s="1"/>
  <c r="H43" i="6" s="1"/>
  <c r="D42" i="6"/>
  <c r="F42" i="6" s="1"/>
  <c r="H42" i="6" s="1"/>
  <c r="D41" i="6"/>
  <c r="F41" i="6" s="1"/>
  <c r="H41" i="6" s="1"/>
  <c r="D40" i="6"/>
  <c r="F40" i="6" s="1"/>
  <c r="H40" i="6" s="1"/>
  <c r="D39" i="6"/>
  <c r="F39" i="6" s="1"/>
  <c r="H39" i="6" s="1"/>
  <c r="D38" i="6"/>
  <c r="F38" i="6" s="1"/>
  <c r="H38" i="6" s="1"/>
  <c r="D37" i="6"/>
  <c r="F37" i="6" s="1"/>
  <c r="H37" i="6" s="1"/>
  <c r="D36" i="6"/>
  <c r="F36" i="6" s="1"/>
  <c r="H36" i="6" s="1"/>
  <c r="D35" i="6"/>
  <c r="F35" i="6" s="1"/>
  <c r="H35" i="6" s="1"/>
  <c r="D34" i="6"/>
  <c r="F34" i="6" s="1"/>
  <c r="H34" i="6" s="1"/>
  <c r="D33" i="6"/>
  <c r="F33" i="6" s="1"/>
  <c r="H33" i="6" s="1"/>
  <c r="D32" i="6"/>
  <c r="F32" i="6" s="1"/>
  <c r="H32" i="6" s="1"/>
  <c r="D30" i="6"/>
  <c r="F30" i="6" s="1"/>
  <c r="H30" i="6" s="1"/>
  <c r="D29" i="6"/>
  <c r="F29" i="6" s="1"/>
  <c r="H29" i="6" s="1"/>
  <c r="D26" i="6"/>
  <c r="F26" i="6" s="1"/>
  <c r="H26" i="6" s="1"/>
  <c r="D25" i="6"/>
  <c r="F25" i="6" s="1"/>
  <c r="H25" i="6" s="1"/>
  <c r="D24" i="6"/>
  <c r="F24" i="6" s="1"/>
  <c r="H24" i="6" s="1"/>
  <c r="D23" i="6"/>
  <c r="F23" i="6" s="1"/>
  <c r="H23" i="6" s="1"/>
  <c r="D22" i="6"/>
  <c r="F22" i="6" s="1"/>
  <c r="H22" i="6" s="1"/>
  <c r="D21" i="6"/>
  <c r="F21" i="6" s="1"/>
  <c r="H21" i="6" s="1"/>
  <c r="D20" i="6"/>
  <c r="F20" i="6" s="1"/>
  <c r="H20" i="6" s="1"/>
  <c r="D19" i="6"/>
  <c r="F19" i="6" s="1"/>
  <c r="H19" i="6" s="1"/>
  <c r="D18" i="6"/>
  <c r="F18" i="6" s="1"/>
  <c r="H18" i="6" s="1"/>
  <c r="D17" i="6"/>
  <c r="F17" i="6" s="1"/>
  <c r="H17" i="6" s="1"/>
  <c r="D16" i="6"/>
  <c r="F16" i="6" s="1"/>
  <c r="H16" i="6" s="1"/>
  <c r="D15" i="6"/>
  <c r="F15" i="6" s="1"/>
  <c r="H15" i="6" s="1"/>
  <c r="D14" i="6"/>
  <c r="F14" i="6" s="1"/>
  <c r="H14" i="6" s="1"/>
  <c r="D13" i="6"/>
  <c r="F13" i="6" s="1"/>
  <c r="H13" i="6" s="1"/>
  <c r="D12" i="6"/>
  <c r="F12" i="6" s="1"/>
  <c r="H12" i="6" s="1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H61" i="6" l="1"/>
  <c r="F61" i="6"/>
  <c r="G37" i="5" l="1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61" i="5"/>
  <c r="G62" i="5"/>
  <c r="G63" i="5"/>
  <c r="G32" i="5"/>
  <c r="G12" i="5"/>
  <c r="D7" i="5"/>
  <c r="D6" i="5"/>
  <c r="D5" i="5"/>
  <c r="D4" i="5"/>
  <c r="G25" i="4" l="1"/>
  <c r="G22" i="4"/>
  <c r="G26" i="4" s="1"/>
  <c r="G28" i="4" s="1"/>
</calcChain>
</file>

<file path=xl/sharedStrings.xml><?xml version="1.0" encoding="utf-8"?>
<sst xmlns="http://schemas.openxmlformats.org/spreadsheetml/2006/main" count="325" uniqueCount="164">
  <si>
    <t>TVA</t>
  </si>
  <si>
    <t>Prestations</t>
  </si>
  <si>
    <t>Photinia reb robin C100/125</t>
  </si>
  <si>
    <t>Spiraea vanhouttei C60/80</t>
  </si>
  <si>
    <t>Spiraea billardii C60/80</t>
  </si>
  <si>
    <t>Nandina domestica C3/40</t>
  </si>
  <si>
    <t xml:space="preserve"> € / unité</t>
  </si>
  <si>
    <t xml:space="preserve"> €/arbre</t>
  </si>
  <si>
    <t>Engazonnement par semis</t>
  </si>
  <si>
    <t>Pose de bordures</t>
  </si>
  <si>
    <t>de mars à octobre en fonction des besoins</t>
  </si>
  <si>
    <t>respect période de taille en fonction du végétal</t>
  </si>
  <si>
    <t>en fonction des besoins</t>
  </si>
  <si>
    <t>m²</t>
  </si>
  <si>
    <t>ml</t>
  </si>
  <si>
    <t>u</t>
  </si>
  <si>
    <t>gazon rustique</t>
  </si>
  <si>
    <t>hors plant</t>
  </si>
  <si>
    <t>€ / unité</t>
  </si>
  <si>
    <t>€ / m²</t>
  </si>
  <si>
    <t>€ / ml</t>
  </si>
  <si>
    <t>€ / h</t>
  </si>
  <si>
    <t>€/arbuste</t>
  </si>
  <si>
    <t>€/plante</t>
  </si>
  <si>
    <t>Entretien des pelouses</t>
  </si>
  <si>
    <t>Art. du CCTP</t>
  </si>
  <si>
    <t xml:space="preserve">Entretien des arbres </t>
  </si>
  <si>
    <t>Ramassage des feuilles mortes</t>
  </si>
  <si>
    <t>Unité</t>
  </si>
  <si>
    <t>Nombre d'intervention 
/an</t>
  </si>
  <si>
    <t>1 fois toutes les 2 semaines</t>
  </si>
  <si>
    <t>m3</t>
  </si>
  <si>
    <t xml:space="preserve">Travaux de nettoyage du site
(allées, voies d'accès,dallage, muret, avaloirs ….) </t>
  </si>
  <si>
    <t>Bêchage en hiver
Binages en période de végétation</t>
  </si>
  <si>
    <t>autant de fois que nécessaire</t>
  </si>
  <si>
    <t>tous les mois</t>
  </si>
  <si>
    <t>&lt; 500 m²</t>
  </si>
  <si>
    <t xml:space="preserve">Remarques </t>
  </si>
  <si>
    <t>Traitement phytosanitaire</t>
  </si>
  <si>
    <t>Entretien des surfaces minérales  et imperméabilisées</t>
  </si>
  <si>
    <t>Enlèvement  des palettes</t>
  </si>
  <si>
    <t>variable</t>
  </si>
  <si>
    <t>Fournitures de végétaux et garantie</t>
  </si>
  <si>
    <t>Nettoyage des surfaces imperméabilisée au nettoyeur HP</t>
  </si>
  <si>
    <t>Etude paysagère et végétale</t>
  </si>
  <si>
    <t xml:space="preserve">Petite maçonnerie </t>
  </si>
  <si>
    <t>Plantation d’arbustes</t>
  </si>
  <si>
    <t>Plantation de vivaces, aromatiques, graminées…</t>
  </si>
  <si>
    <t>Remarques</t>
  </si>
  <si>
    <t>main d'œuvre</t>
  </si>
  <si>
    <t>main d'œuvre + fournitures</t>
  </si>
  <si>
    <t>honoraires Moe (prestation intellectuelle)</t>
  </si>
  <si>
    <t>Précisions</t>
  </si>
  <si>
    <t xml:space="preserve">ENTRETIEN COURANT </t>
  </si>
  <si>
    <t>FLEURISSEMENTS</t>
  </si>
  <si>
    <t>Qtés Surfaces</t>
  </si>
  <si>
    <t xml:space="preserve">Plantation de jeunes arbres </t>
  </si>
  <si>
    <t xml:space="preserve">m²
</t>
  </si>
  <si>
    <t xml:space="preserve">&lt; 60 </t>
  </si>
  <si>
    <t>Durée du marché</t>
  </si>
  <si>
    <t>en fonction des besoins et des conditions climatiques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</si>
  <si>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</si>
  <si>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</si>
  <si>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</si>
  <si>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</si>
  <si>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</si>
  <si>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</si>
  <si>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</si>
  <si>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</si>
  <si>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</si>
  <si>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</si>
  <si>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Création d'une allée piétonne en gravier blanc</t>
  </si>
  <si>
    <t>6.2.11</t>
  </si>
  <si>
    <t>6.2.12</t>
  </si>
  <si>
    <t>6.2.14</t>
  </si>
  <si>
    <t>main d'œuvre + machine</t>
  </si>
  <si>
    <t xml:space="preserve"> 4.1</t>
  </si>
  <si>
    <t>4.2
4.3</t>
  </si>
  <si>
    <t>Entretien des arbustes, haies, massifs</t>
  </si>
  <si>
    <t>4.6</t>
  </si>
  <si>
    <t>4.7</t>
  </si>
  <si>
    <t>4.8</t>
  </si>
  <si>
    <t>4.4</t>
  </si>
  <si>
    <t>4.5</t>
  </si>
  <si>
    <t>4.9</t>
  </si>
  <si>
    <t>4.1
4.2
4.3
4.4
5.4</t>
  </si>
  <si>
    <t>Arosage</t>
  </si>
  <si>
    <t>4.2
4.3
4.4
5.4</t>
  </si>
  <si>
    <t>MONTANT ANNUEL TOTAL DES PRESTATIONS FORFAITAIRES (€ HT)</t>
  </si>
  <si>
    <t xml:space="preserve">1 bêchage
3 binages mini </t>
  </si>
  <si>
    <t>Nom du candidat</t>
  </si>
  <si>
    <t>Sous-traitance prévue</t>
  </si>
  <si>
    <t>Dénomination du sous-traitant</t>
  </si>
  <si>
    <t>Part de sous-traitance envisagée</t>
  </si>
  <si>
    <t>A préciser</t>
  </si>
  <si>
    <t>oui / non</t>
  </si>
  <si>
    <t>A Renseigner</t>
  </si>
  <si>
    <t>en %</t>
  </si>
  <si>
    <t>MONTANT ANNUEL TOTAL DES PRESTATIONS FORFAITAIRES (€ TTC)</t>
  </si>
  <si>
    <r>
      <t xml:space="preserve">Décomposition du prix global et forfaitaire (DPGF)
</t>
    </r>
    <r>
      <rPr>
        <i/>
        <sz val="20"/>
        <color rgb="FFFF0000"/>
        <rFont val="Calibri"/>
        <family val="2"/>
        <scheme val="minor"/>
      </rPr>
      <t>Annexe à l'acte d'engagement</t>
    </r>
  </si>
  <si>
    <t>Bordereau des Prix Unitaires (BPU)</t>
  </si>
  <si>
    <t>Prix unitaire
(en € HT)</t>
  </si>
  <si>
    <t>Prix unitaire
(en € TTC)</t>
  </si>
  <si>
    <t>hauteur &gt; 5,00 m</t>
  </si>
  <si>
    <t>2,50 m &lt;hauteur &lt;  5,00 m</t>
  </si>
  <si>
    <t>Taille douce des grands arbres (feuillus ou résineux)</t>
  </si>
  <si>
    <t>Abattage d’arbres (feuillus ou résineux)</t>
  </si>
  <si>
    <t>diamètre tronc &lt; 1,50 m</t>
  </si>
  <si>
    <t>diamètre tronc &gt; 1,50 m</t>
  </si>
  <si>
    <t>Essouchement (souche)</t>
  </si>
  <si>
    <t>diamètre souche &lt; 1,00 m</t>
  </si>
  <si>
    <t>diamètre souche &gt; 1,00 m</t>
  </si>
  <si>
    <t>Intervention urgente dans les 48 heures maxi qui suivent l'évènement</t>
  </si>
  <si>
    <t>Jour/Homme</t>
  </si>
  <si>
    <t xml:space="preserve">  WE et jours fériés</t>
  </si>
  <si>
    <t xml:space="preserve">    Jours ouvrés (entre 20h et 7h)</t>
  </si>
  <si>
    <t>Quantités estimatives</t>
  </si>
  <si>
    <t>Montant estimatif
(en € HT)</t>
  </si>
  <si>
    <t>Montant estimatif
(en € TTC)</t>
  </si>
  <si>
    <t>Montant total estimatif annuel</t>
  </si>
  <si>
    <t>Détail Estimatif Quantitatif (DQE)</t>
  </si>
  <si>
    <t xml:space="preserve">    Jours ouvrés (entre 7h et 20h)</t>
  </si>
  <si>
    <t>Les candidats ne doivent apporter aucune modification au BPU (ajout ou suppression de ligne, intitulé de la désignation du produit...) et transmettre
une version modifiable pour l'analyse des offres.</t>
  </si>
  <si>
    <t>Attention : Le DQE n'a pas de valeur contractuelle et n'a vocation qu'à permettre la comparaison des offres financières.
En conséquence, les quantités estimatives précisées ci-dessous par la Caisse des Dépôts ne doivent pas être modifiées.</t>
  </si>
  <si>
    <t>Bulbes : Dahlia cactus nains en mélange</t>
  </si>
  <si>
    <t xml:space="preserve">Bulbes : Narcisses en mélange </t>
  </si>
  <si>
    <t>Plantes Grimpante : Bignone Indian Summer (pot 1 L)</t>
  </si>
  <si>
    <t>Bulbes : Tulipes à fleur de pivoine en mélange</t>
  </si>
  <si>
    <t xml:space="preserve"> € / 20 unités</t>
  </si>
  <si>
    <t>Prix/an (€ HT)</t>
  </si>
  <si>
    <t>TOTAL ENTRETIEN COURANT/AN (€ HT)</t>
  </si>
  <si>
    <t>TOTAL FLEURISSEMENT/AN (€ HT)</t>
  </si>
  <si>
    <t>Arbre fruitier : Pommier Reine des reinettes (10 L )</t>
  </si>
  <si>
    <t>Arbre fruitier : Citronnier (25 L)</t>
  </si>
  <si>
    <t>Arbre fruitier : Poirier Concorde (10 L)</t>
  </si>
  <si>
    <t>Arbre fruitier : Abricotier (25 L )</t>
  </si>
  <si>
    <t>Arbuste : Erable du Japon Atropurpureum  (pot 1,3 L)</t>
  </si>
  <si>
    <t>Arbuste : Lilas nain Miss Kim (godet 9 cm)</t>
  </si>
  <si>
    <t>Plante Vivace couvre-sol : Delosperma Ocean Orange Wonder  (godet 9 cm)</t>
  </si>
  <si>
    <t>Plante Vivace couvre-sol : géranium de Madère (godet 9 cm)</t>
  </si>
  <si>
    <t>Plante Vivace couvre-sol : Sedum Orpin Angelina Yellow  (godet 9 cm)</t>
  </si>
  <si>
    <t>Plante Vivace haute  : Duo de miscanthus  (godet 9 cm)</t>
  </si>
  <si>
    <t>Plante Vivace haute :  Ail d'ornement Lavender Bubbles  (godet 9 cm)</t>
  </si>
  <si>
    <t>Plante Vivace haute : bambous non traçant Fargesia Rufa (pot 10 L)</t>
  </si>
  <si>
    <t>Plante Graminée : Pennisetum Herbe aux écouvillons rose  (godet 9 cm)</t>
  </si>
  <si>
    <t>Plante Graminée : Muskingumensis Little Midge  (godet 9 cm)</t>
  </si>
  <si>
    <t>Plante Graminée : Miscanthus Gracillimus  (godet 9 cm)</t>
  </si>
  <si>
    <t>Plante Grimpante : Vigne vierge de Veitch (pot 1 L)</t>
  </si>
  <si>
    <t>Arbuste  : Céanothe Blue  Jeans (godet 9 cm)</t>
  </si>
  <si>
    <t>Plante Graminée : Fétuque bleue (godet 9 cm)</t>
  </si>
  <si>
    <t>Plante Aromatique : Romarin rampant Corsican Blue (godet 9 cm)</t>
  </si>
  <si>
    <t>Plante Aromatique : Thym Creeping Red (godet 9 cm)</t>
  </si>
  <si>
    <t>Plante Aromatique : sauge officinale (godet 9 cm)</t>
  </si>
  <si>
    <t>Plante Grimpante : Clématite d'Armand (godet 9 cm)</t>
  </si>
  <si>
    <t>Plante Grimpante : kiwi autofertile (pot 1 L)</t>
  </si>
  <si>
    <t>Ribes sanguineum C60/80</t>
  </si>
  <si>
    <t>Taille d'entretien</t>
  </si>
  <si>
    <t>Consultation n°20235094 - Lot n°2</t>
  </si>
  <si>
    <t>Taille de réduction (1 fois par an)</t>
  </si>
  <si>
    <t>Entretien des sols (bêchage, binage, désherbage manuel…)</t>
  </si>
  <si>
    <t>5 mini</t>
  </si>
  <si>
    <t>3 mini</t>
  </si>
  <si>
    <t>Fleurissement estival (massifs des zones A, B,C,D,E)</t>
  </si>
  <si>
    <r>
      <t xml:space="preserve">
</t>
    </r>
    <r>
      <rPr>
        <b/>
        <sz val="11"/>
        <rFont val="Calibri"/>
        <family val="2"/>
      </rPr>
      <t>Pour la période du 15 mai au 15 octobre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 xml:space="preserve">Prix d'un fleurissement estival en terre parmi 2 propositions de fleurissement estival demandées 
Plantations et fournitures de végétaux comprises
</t>
    </r>
    <r>
      <rPr>
        <sz val="11"/>
        <rFont val="Calibri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</si>
</sst>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20" x14ac:knownFonts="1">
    <font>
      <sz val="1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Arial"/>
      <family val="2"/>
    </font>
    <font>
      <sz val="10"/>
      <name val="Arial"/>
      <family val="2"/>
    </font>
    <font>
      <sz val="11"/>
      <name val="Calibri"/>
      <family val="2"/>
    </font>
    <font>
      <b/>
      <sz val="16"/>
      <name val="Calibri"/>
      <family val="2"/>
      <scheme val="minor"/>
    </font>
    <font>
      <b/>
      <sz val="14"/>
      <name val="Arial"/>
      <family val="2"/>
    </font>
    <font>
      <b/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26"/>
      <color rgb="FFFF0000"/>
      <name val="Calibri"/>
      <family val="2"/>
      <scheme val="minor"/>
    </font>
    <font>
      <i/>
      <sz val="2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sz val="10"/>
      <name val="Arial"/>
      <family val="2"/>
    </font>
    <font>
      <i/>
      <sz val="11"/>
      <name val="Calibri"/>
      <family val="2"/>
    </font>
    <font>
      <b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rgb="FFFF0000"/>
      </bottom>
      <diagonal/>
    </border>
    <border>
      <left/>
      <right/>
      <top/>
      <bottom style="medium">
        <color rgb="FF007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186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44" fontId="1" fillId="0" borderId="0" xfId="1" applyFont="1" applyBorder="1" applyAlignment="1">
      <alignment vertical="center"/>
    </xf>
    <xf numFmtId="0" fontId="7" fillId="3" borderId="0" xfId="0" applyFont="1" applyFill="1" applyBorder="1" applyAlignment="1">
      <alignment horizontal="center" vertical="center"/>
    </xf>
    <xf numFmtId="44" fontId="1" fillId="3" borderId="0" xfId="1" applyFont="1" applyFill="1" applyBorder="1" applyAlignment="1">
      <alignment vertical="center"/>
    </xf>
    <xf numFmtId="0" fontId="1" fillId="3" borderId="8" xfId="0" applyFont="1" applyFill="1" applyBorder="1" applyAlignment="1">
      <alignment horizontal="center" vertical="center" wrapText="1"/>
    </xf>
    <xf numFmtId="44" fontId="1" fillId="0" borderId="8" xfId="1" applyFont="1" applyBorder="1" applyAlignment="1">
      <alignment horizontal="center" vertical="center"/>
    </xf>
    <xf numFmtId="9" fontId="1" fillId="0" borderId="8" xfId="2" applyFont="1" applyBorder="1" applyAlignment="1">
      <alignment horizontal="center" vertical="center"/>
    </xf>
    <xf numFmtId="0" fontId="1" fillId="0" borderId="8" xfId="0" applyFont="1" applyFill="1" applyBorder="1" applyAlignment="1">
      <alignment vertical="center" wrapText="1"/>
    </xf>
    <xf numFmtId="0" fontId="1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vertical="center" wrapText="1"/>
    </xf>
    <xf numFmtId="9" fontId="2" fillId="2" borderId="9" xfId="2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0" fontId="1" fillId="3" borderId="13" xfId="0" applyFont="1" applyFill="1" applyBorder="1" applyAlignment="1">
      <alignment horizontal="center" vertical="center" wrapText="1"/>
    </xf>
    <xf numFmtId="9" fontId="1" fillId="0" borderId="13" xfId="2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9" fontId="1" fillId="0" borderId="8" xfId="0" applyNumberFormat="1" applyFont="1" applyBorder="1" applyAlignment="1">
      <alignment horizontal="center" vertical="center"/>
    </xf>
    <xf numFmtId="9" fontId="1" fillId="0" borderId="13" xfId="0" applyNumberFormat="1" applyFont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horizontal="center" vertical="center"/>
    </xf>
    <xf numFmtId="0" fontId="6" fillId="0" borderId="20" xfId="0" applyFont="1" applyBorder="1" applyAlignment="1">
      <alignment vertical="center" wrapText="1"/>
    </xf>
    <xf numFmtId="0" fontId="1" fillId="0" borderId="20" xfId="0" applyFont="1" applyBorder="1" applyAlignment="1">
      <alignment horizontal="center" vertical="center"/>
    </xf>
    <xf numFmtId="9" fontId="1" fillId="0" borderId="20" xfId="2" applyFont="1" applyBorder="1" applyAlignment="1">
      <alignment horizontal="center" vertical="center"/>
    </xf>
    <xf numFmtId="4" fontId="1" fillId="0" borderId="12" xfId="1" applyNumberFormat="1" applyFont="1" applyBorder="1" applyAlignment="1">
      <alignment horizontal="right" vertical="center"/>
    </xf>
    <xf numFmtId="4" fontId="1" fillId="0" borderId="12" xfId="0" applyNumberFormat="1" applyFont="1" applyBorder="1" applyAlignment="1">
      <alignment horizontal="right" vertical="center" wrapText="1"/>
    </xf>
    <xf numFmtId="4" fontId="1" fillId="0" borderId="12" xfId="0" applyNumberFormat="1" applyFont="1" applyBorder="1" applyAlignment="1">
      <alignment horizontal="right" vertical="center"/>
    </xf>
    <xf numFmtId="4" fontId="1" fillId="0" borderId="23" xfId="1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 wrapText="1"/>
    </xf>
    <xf numFmtId="4" fontId="1" fillId="0" borderId="20" xfId="0" applyNumberFormat="1" applyFont="1" applyBorder="1" applyAlignment="1">
      <alignment horizontal="right" vertical="center"/>
    </xf>
    <xf numFmtId="4" fontId="1" fillId="0" borderId="14" xfId="1" applyNumberFormat="1" applyFont="1" applyBorder="1" applyAlignment="1">
      <alignment horizontal="right" vertical="center"/>
    </xf>
    <xf numFmtId="4" fontId="1" fillId="0" borderId="13" xfId="0" applyNumberFormat="1" applyFont="1" applyBorder="1" applyAlignment="1">
      <alignment horizontal="right" vertical="center"/>
    </xf>
    <xf numFmtId="9" fontId="1" fillId="0" borderId="20" xfId="0" applyNumberFormat="1" applyFont="1" applyBorder="1" applyAlignment="1">
      <alignment horizontal="center" vertical="center"/>
    </xf>
    <xf numFmtId="4" fontId="1" fillId="5" borderId="25" xfId="0" applyNumberFormat="1" applyFont="1" applyFill="1" applyBorder="1" applyAlignment="1">
      <alignment vertical="center"/>
    </xf>
    <xf numFmtId="9" fontId="1" fillId="5" borderId="25" xfId="0" applyNumberFormat="1" applyFont="1" applyFill="1" applyBorder="1" applyAlignment="1">
      <alignment horizontal="center" vertical="center"/>
    </xf>
    <xf numFmtId="2" fontId="1" fillId="5" borderId="26" xfId="1" applyNumberFormat="1" applyFont="1" applyFill="1" applyBorder="1" applyAlignment="1">
      <alignment horizontal="right" vertical="center"/>
    </xf>
    <xf numFmtId="0" fontId="6" fillId="0" borderId="8" xfId="0" applyFont="1" applyBorder="1" applyAlignment="1">
      <alignment vertical="center"/>
    </xf>
    <xf numFmtId="44" fontId="2" fillId="2" borderId="10" xfId="1" applyFont="1" applyFill="1" applyBorder="1" applyAlignment="1">
      <alignment horizontal="center" vertical="center"/>
    </xf>
    <xf numFmtId="44" fontId="2" fillId="2" borderId="11" xfId="1" applyFont="1" applyFill="1" applyBorder="1" applyAlignment="1">
      <alignment horizontal="center" vertical="center" wrapText="1"/>
    </xf>
    <xf numFmtId="0" fontId="1" fillId="0" borderId="2" xfId="2" applyNumberFormat="1" applyFont="1" applyBorder="1" applyAlignment="1">
      <alignment horizontal="center" vertical="center" wrapText="1"/>
    </xf>
    <xf numFmtId="44" fontId="1" fillId="0" borderId="12" xfId="1" applyFont="1" applyBorder="1" applyAlignment="1">
      <alignment vertical="center"/>
    </xf>
    <xf numFmtId="0" fontId="1" fillId="0" borderId="2" xfId="2" applyNumberFormat="1" applyFont="1" applyBorder="1" applyAlignment="1">
      <alignment horizontal="center" vertical="center"/>
    </xf>
    <xf numFmtId="44" fontId="3" fillId="0" borderId="21" xfId="1" applyFont="1" applyBorder="1" applyAlignment="1">
      <alignment horizontal="left" vertical="center"/>
    </xf>
    <xf numFmtId="0" fontId="1" fillId="0" borderId="5" xfId="2" applyNumberFormat="1" applyFont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 wrapText="1"/>
    </xf>
    <xf numFmtId="44" fontId="1" fillId="0" borderId="20" xfId="1" applyFont="1" applyBorder="1" applyAlignment="1">
      <alignment horizontal="center" vertical="center"/>
    </xf>
    <xf numFmtId="44" fontId="3" fillId="0" borderId="21" xfId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center"/>
    </xf>
    <xf numFmtId="0" fontId="1" fillId="0" borderId="20" xfId="0" applyFont="1" applyFill="1" applyBorder="1" applyAlignment="1">
      <alignment horizontal="center" vertical="center"/>
    </xf>
    <xf numFmtId="44" fontId="1" fillId="0" borderId="21" xfId="1" applyFont="1" applyBorder="1" applyAlignment="1">
      <alignment vertical="center"/>
    </xf>
    <xf numFmtId="44" fontId="1" fillId="0" borderId="22" xfId="1" applyFont="1" applyBorder="1" applyAlignment="1">
      <alignment vertical="center"/>
    </xf>
    <xf numFmtId="9" fontId="8" fillId="0" borderId="26" xfId="0" applyNumberFormat="1" applyFont="1" applyBorder="1" applyAlignment="1">
      <alignment horizontal="right" vertical="center"/>
    </xf>
    <xf numFmtId="0" fontId="2" fillId="2" borderId="1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right" vertical="center"/>
    </xf>
    <xf numFmtId="9" fontId="1" fillId="0" borderId="8" xfId="2" applyFont="1" applyFill="1" applyBorder="1" applyAlignment="1">
      <alignment horizontal="center" vertical="center"/>
    </xf>
    <xf numFmtId="4" fontId="1" fillId="0" borderId="12" xfId="1" applyNumberFormat="1" applyFont="1" applyFill="1" applyBorder="1" applyAlignment="1">
      <alignment horizontal="right" vertical="center"/>
    </xf>
    <xf numFmtId="44" fontId="1" fillId="0" borderId="8" xfId="1" applyFont="1" applyFill="1" applyBorder="1" applyAlignment="1">
      <alignment horizontal="center" vertical="center"/>
    </xf>
    <xf numFmtId="4" fontId="1" fillId="0" borderId="12" xfId="0" applyNumberFormat="1" applyFont="1" applyBorder="1" applyAlignment="1">
      <alignment vertical="center" wrapText="1"/>
    </xf>
    <xf numFmtId="4" fontId="1" fillId="0" borderId="23" xfId="0" applyNumberFormat="1" applyFont="1" applyBorder="1" applyAlignment="1">
      <alignment horizontal="right" vertical="center" wrapText="1"/>
    </xf>
    <xf numFmtId="4" fontId="1" fillId="0" borderId="14" xfId="0" applyNumberFormat="1" applyFont="1" applyBorder="1" applyAlignment="1">
      <alignment horizontal="right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2" fillId="3" borderId="0" xfId="0" applyFont="1" applyFill="1" applyBorder="1" applyAlignment="1">
      <alignment horizontal="right" vertical="center"/>
    </xf>
    <xf numFmtId="0" fontId="10" fillId="3" borderId="0" xfId="0" applyFont="1" applyFill="1" applyBorder="1" applyAlignment="1">
      <alignment horizontal="center" vertical="center"/>
    </xf>
    <xf numFmtId="0" fontId="16" fillId="3" borderId="0" xfId="0" applyFont="1" applyFill="1" applyAlignment="1">
      <alignment horizontal="center" vertical="center" wrapText="1"/>
    </xf>
    <xf numFmtId="9" fontId="2" fillId="2" borderId="28" xfId="2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/>
    </xf>
    <xf numFmtId="44" fontId="1" fillId="0" borderId="10" xfId="1" applyFont="1" applyFill="1" applyBorder="1" applyAlignment="1">
      <alignment horizontal="center" vertical="center"/>
    </xf>
    <xf numFmtId="9" fontId="1" fillId="0" borderId="10" xfId="0" applyNumberFormat="1" applyFont="1" applyBorder="1" applyAlignment="1">
      <alignment horizontal="center" vertical="center"/>
    </xf>
    <xf numFmtId="9" fontId="1" fillId="0" borderId="16" xfId="0" applyNumberFormat="1" applyFont="1" applyBorder="1" applyAlignment="1">
      <alignment horizontal="center" vertical="center"/>
    </xf>
    <xf numFmtId="0" fontId="9" fillId="2" borderId="30" xfId="0" applyFont="1" applyFill="1" applyBorder="1" applyAlignment="1">
      <alignment horizontal="center" vertical="center" wrapText="1"/>
    </xf>
    <xf numFmtId="44" fontId="1" fillId="0" borderId="13" xfId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44" fontId="1" fillId="0" borderId="8" xfId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right" vertical="center" wrapText="1"/>
    </xf>
    <xf numFmtId="4" fontId="1" fillId="0" borderId="12" xfId="0" applyNumberFormat="1" applyFont="1" applyFill="1" applyBorder="1" applyAlignment="1">
      <alignment horizontal="right" vertical="center" wrapText="1"/>
    </xf>
    <xf numFmtId="3" fontId="1" fillId="6" borderId="8" xfId="0" applyNumberFormat="1" applyFont="1" applyFill="1" applyBorder="1" applyAlignment="1">
      <alignment horizontal="right" vertical="center" indent="1"/>
    </xf>
    <xf numFmtId="3" fontId="1" fillId="6" borderId="8" xfId="0" applyNumberFormat="1" applyFont="1" applyFill="1" applyBorder="1" applyAlignment="1">
      <alignment horizontal="right" vertical="center" wrapText="1" indent="1"/>
    </xf>
    <xf numFmtId="3" fontId="1" fillId="6" borderId="13" xfId="0" applyNumberFormat="1" applyFont="1" applyFill="1" applyBorder="1" applyAlignment="1">
      <alignment horizontal="right" vertical="center" indent="1"/>
    </xf>
    <xf numFmtId="4" fontId="1" fillId="0" borderId="8" xfId="1" applyNumberFormat="1" applyFont="1" applyBorder="1" applyAlignment="1">
      <alignment horizontal="center" vertical="center"/>
    </xf>
    <xf numFmtId="4" fontId="1" fillId="0" borderId="8" xfId="1" applyNumberFormat="1" applyFont="1" applyBorder="1" applyAlignment="1">
      <alignment horizontal="center" vertical="center" wrapText="1"/>
    </xf>
    <xf numFmtId="4" fontId="1" fillId="0" borderId="20" xfId="1" applyNumberFormat="1" applyFont="1" applyBorder="1" applyAlignment="1">
      <alignment horizontal="center" vertical="center"/>
    </xf>
    <xf numFmtId="4" fontId="8" fillId="0" borderId="26" xfId="3" applyNumberFormat="1" applyFont="1" applyBorder="1" applyAlignment="1">
      <alignment horizontal="right" vertical="center"/>
    </xf>
    <xf numFmtId="4" fontId="8" fillId="0" borderId="26" xfId="0" applyNumberFormat="1" applyFont="1" applyBorder="1" applyAlignment="1">
      <alignment horizontal="right" vertical="center"/>
    </xf>
    <xf numFmtId="4" fontId="8" fillId="4" borderId="26" xfId="0" applyNumberFormat="1" applyFont="1" applyFill="1" applyBorder="1" applyAlignment="1">
      <alignment horizontal="right" vertical="center"/>
    </xf>
    <xf numFmtId="4" fontId="1" fillId="0" borderId="10" xfId="2" applyNumberFormat="1" applyFont="1" applyBorder="1" applyAlignment="1">
      <alignment horizontal="right" vertical="center"/>
    </xf>
    <xf numFmtId="4" fontId="1" fillId="0" borderId="8" xfId="2" applyNumberFormat="1" applyFont="1" applyBorder="1" applyAlignment="1">
      <alignment horizontal="right" vertical="center"/>
    </xf>
    <xf numFmtId="4" fontId="1" fillId="0" borderId="13" xfId="2" applyNumberFormat="1" applyFont="1" applyBorder="1" applyAlignment="1">
      <alignment horizontal="right" vertical="center"/>
    </xf>
    <xf numFmtId="4" fontId="1" fillId="0" borderId="10" xfId="2" applyNumberFormat="1" applyFont="1" applyFill="1" applyBorder="1" applyAlignment="1">
      <alignment horizontal="right" vertical="center"/>
    </xf>
    <xf numFmtId="4" fontId="1" fillId="0" borderId="11" xfId="1" applyNumberFormat="1" applyFont="1" applyBorder="1" applyAlignment="1">
      <alignment horizontal="right" vertical="center"/>
    </xf>
    <xf numFmtId="4" fontId="1" fillId="0" borderId="8" xfId="2" applyNumberFormat="1" applyFont="1" applyFill="1" applyBorder="1" applyAlignment="1">
      <alignment horizontal="right" vertical="center" wrapText="1"/>
    </xf>
    <xf numFmtId="4" fontId="1" fillId="0" borderId="8" xfId="2" applyNumberFormat="1" applyFont="1" applyFill="1" applyBorder="1" applyAlignment="1">
      <alignment horizontal="right" vertical="center"/>
    </xf>
    <xf numFmtId="4" fontId="1" fillId="0" borderId="13" xfId="2" applyNumberFormat="1" applyFont="1" applyFill="1" applyBorder="1" applyAlignment="1">
      <alignment horizontal="right" vertical="center"/>
    </xf>
    <xf numFmtId="4" fontId="1" fillId="0" borderId="16" xfId="2" applyNumberFormat="1" applyFont="1" applyFill="1" applyBorder="1" applyAlignment="1">
      <alignment horizontal="right" vertical="center"/>
    </xf>
    <xf numFmtId="3" fontId="1" fillId="6" borderId="10" xfId="2" applyNumberFormat="1" applyFont="1" applyFill="1" applyBorder="1" applyAlignment="1">
      <alignment horizontal="right" vertical="center" indent="1"/>
    </xf>
    <xf numFmtId="3" fontId="1" fillId="6" borderId="8" xfId="2" applyNumberFormat="1" applyFont="1" applyFill="1" applyBorder="1" applyAlignment="1">
      <alignment horizontal="right" vertical="center" indent="1"/>
    </xf>
    <xf numFmtId="3" fontId="1" fillId="6" borderId="13" xfId="2" applyNumberFormat="1" applyFont="1" applyFill="1" applyBorder="1" applyAlignment="1">
      <alignment horizontal="right" vertical="center" indent="1"/>
    </xf>
    <xf numFmtId="3" fontId="1" fillId="6" borderId="8" xfId="2" applyNumberFormat="1" applyFont="1" applyFill="1" applyBorder="1" applyAlignment="1">
      <alignment horizontal="right" vertical="center" wrapText="1" indent="1"/>
    </xf>
    <xf numFmtId="3" fontId="1" fillId="6" borderId="16" xfId="2" applyNumberFormat="1" applyFont="1" applyFill="1" applyBorder="1" applyAlignment="1">
      <alignment horizontal="right" vertical="center" indent="1"/>
    </xf>
    <xf numFmtId="3" fontId="1" fillId="6" borderId="20" xfId="2" applyNumberFormat="1" applyFont="1" applyFill="1" applyBorder="1" applyAlignment="1">
      <alignment horizontal="right" vertical="center" indent="1"/>
    </xf>
    <xf numFmtId="4" fontId="1" fillId="0" borderId="16" xfId="2" applyNumberFormat="1" applyFont="1" applyBorder="1" applyAlignment="1">
      <alignment horizontal="right" vertical="center"/>
    </xf>
    <xf numFmtId="4" fontId="1" fillId="0" borderId="20" xfId="2" applyNumberFormat="1" applyFont="1" applyBorder="1" applyAlignment="1">
      <alignment horizontal="right" vertical="center"/>
    </xf>
    <xf numFmtId="4" fontId="1" fillId="0" borderId="31" xfId="1" applyNumberFormat="1" applyFont="1" applyBorder="1" applyAlignment="1">
      <alignment horizontal="right" vertical="center"/>
    </xf>
    <xf numFmtId="0" fontId="13" fillId="3" borderId="0" xfId="0" applyFont="1" applyFill="1" applyAlignment="1">
      <alignment horizontal="right" vertical="center" wrapText="1"/>
    </xf>
    <xf numFmtId="0" fontId="7" fillId="3" borderId="6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right" vertical="center"/>
    </xf>
    <xf numFmtId="0" fontId="12" fillId="3" borderId="0" xfId="0" applyFont="1" applyFill="1" applyAlignment="1">
      <alignment horizontal="right" vertical="center"/>
    </xf>
    <xf numFmtId="0" fontId="12" fillId="3" borderId="7" xfId="0" applyFont="1" applyFill="1" applyBorder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right" vertical="center" wrapText="1"/>
    </xf>
    <xf numFmtId="0" fontId="3" fillId="4" borderId="25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3" fillId="0" borderId="27" xfId="0" applyFont="1" applyFill="1" applyBorder="1" applyAlignment="1">
      <alignment horizontal="right" vertical="center" wrapText="1"/>
    </xf>
    <xf numFmtId="0" fontId="3" fillId="3" borderId="0" xfId="0" applyFont="1" applyFill="1" applyAlignment="1">
      <alignment horizontal="center" vertical="center" wrapText="1"/>
    </xf>
    <xf numFmtId="0" fontId="7" fillId="7" borderId="2" xfId="2" applyNumberFormat="1" applyFont="1" applyFill="1" applyBorder="1" applyAlignment="1">
      <alignment horizontal="left" vertical="center"/>
    </xf>
    <xf numFmtId="0" fontId="4" fillId="7" borderId="8" xfId="0" applyFont="1" applyFill="1" applyBorder="1" applyAlignment="1">
      <alignment horizontal="left" vertical="center"/>
    </xf>
    <xf numFmtId="0" fontId="4" fillId="7" borderId="12" xfId="0" applyFont="1" applyFill="1" applyBorder="1" applyAlignment="1">
      <alignment horizontal="left" vertical="center"/>
    </xf>
    <xf numFmtId="0" fontId="7" fillId="7" borderId="15" xfId="2" applyNumberFormat="1" applyFont="1" applyFill="1" applyBorder="1" applyAlignment="1">
      <alignment horizontal="left" vertical="center"/>
    </xf>
    <xf numFmtId="0" fontId="4" fillId="7" borderId="16" xfId="0" applyFont="1" applyFill="1" applyBorder="1" applyAlignment="1">
      <alignment horizontal="left" vertical="center"/>
    </xf>
    <xf numFmtId="0" fontId="3" fillId="0" borderId="24" xfId="2" applyNumberFormat="1" applyFont="1" applyBorder="1" applyAlignment="1">
      <alignment horizontal="right" vertical="center"/>
    </xf>
    <xf numFmtId="0" fontId="8" fillId="0" borderId="25" xfId="0" applyFont="1" applyBorder="1" applyAlignment="1">
      <alignment horizontal="right" vertical="center"/>
    </xf>
    <xf numFmtId="0" fontId="3" fillId="0" borderId="24" xfId="0" applyFont="1" applyFill="1" applyBorder="1" applyAlignment="1">
      <alignment horizontal="right" vertical="center" wrapText="1"/>
    </xf>
    <xf numFmtId="0" fontId="3" fillId="0" borderId="25" xfId="0" applyFont="1" applyFill="1" applyBorder="1" applyAlignment="1">
      <alignment horizontal="right" vertical="center" wrapText="1"/>
    </xf>
    <xf numFmtId="0" fontId="1" fillId="0" borderId="5" xfId="2" applyNumberFormat="1" applyFont="1" applyBorder="1" applyAlignment="1">
      <alignment horizontal="center" vertical="center" wrapText="1"/>
    </xf>
    <xf numFmtId="0" fontId="1" fillId="0" borderId="15" xfId="2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 wrapText="1"/>
    </xf>
    <xf numFmtId="0" fontId="1" fillId="0" borderId="39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40" xfId="0" applyFont="1" applyFill="1" applyBorder="1" applyAlignment="1">
      <alignment horizontal="left" vertical="center" wrapText="1"/>
    </xf>
    <xf numFmtId="0" fontId="1" fillId="0" borderId="38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 wrapText="1"/>
    </xf>
    <xf numFmtId="0" fontId="1" fillId="0" borderId="3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center" wrapText="1"/>
    </xf>
    <xf numFmtId="0" fontId="1" fillId="3" borderId="36" xfId="0" applyFont="1" applyFill="1" applyBorder="1" applyAlignment="1">
      <alignment horizontal="center" vertical="center" wrapText="1"/>
    </xf>
    <xf numFmtId="0" fontId="1" fillId="3" borderId="37" xfId="0" applyFont="1" applyFill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0" fontId="1" fillId="0" borderId="42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center" vertical="center"/>
    </xf>
  </cellXfs>
  <cellStyles count="4">
    <cellStyle name="Milliers" xfId="3" builtinId="3"/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26120</xdr:colOff>
      <xdr:row>1</xdr:row>
      <xdr:rowOff>8977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B55B2AB-BFC4-4843-8337-06E61D9730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75445" cy="100592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22945</xdr:colOff>
      <xdr:row>1</xdr:row>
      <xdr:rowOff>5802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65B88FD-FA79-4F36-839F-35C78C7092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75445" cy="100592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22945</xdr:colOff>
      <xdr:row>1</xdr:row>
      <xdr:rowOff>5802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2EF2087-7DCF-4135-938E-9B680F9A22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75445" cy="10059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0"/>
  <sheetViews>
    <sheetView showGridLines="0" tabSelected="1" topLeftCell="A10" zoomScaleNormal="100" zoomScaleSheetLayoutView="100" workbookViewId="0">
      <selection activeCell="B13" sqref="B13:B14"/>
    </sheetView>
  </sheetViews>
  <sheetFormatPr baseColWidth="10" defaultColWidth="0" defaultRowHeight="14.5" zeroHeight="1" x14ac:dyDescent="0.25"/>
  <cols>
    <col min="1" max="1" width="14.26953125" style="3" customWidth="1"/>
    <col min="2" max="2" width="50" style="3" bestFit="1" customWidth="1"/>
    <col min="3" max="3" width="34.1796875" style="3" bestFit="1" customWidth="1"/>
    <col min="4" max="4" width="14.1796875" style="3" customWidth="1"/>
    <col min="5" max="5" width="11.1796875" style="3" customWidth="1"/>
    <col min="6" max="6" width="7.81640625" style="3" customWidth="1"/>
    <col min="7" max="7" width="19.453125" style="3" customWidth="1"/>
    <col min="8" max="8" width="0.1796875" style="8" customWidth="1"/>
    <col min="9" max="9" width="11.453125" style="4" customWidth="1"/>
    <col min="10" max="16379" width="11.453125" style="3" customWidth="1"/>
    <col min="16380" max="16380" width="4.81640625" style="3" customWidth="1"/>
    <col min="16381" max="16381" width="2.81640625" style="3" customWidth="1"/>
    <col min="16382" max="16382" width="9.81640625" style="3" customWidth="1"/>
    <col min="16383" max="16383" width="4.26953125" style="3" customWidth="1"/>
    <col min="16384" max="16384" width="2" style="3" customWidth="1"/>
  </cols>
  <sheetData>
    <row r="1" spans="1:9" ht="78.75" customHeight="1" x14ac:dyDescent="0.25">
      <c r="A1" s="123" t="s">
        <v>99</v>
      </c>
      <c r="B1" s="123"/>
      <c r="C1" s="123"/>
      <c r="D1" s="123"/>
      <c r="E1" s="123"/>
      <c r="F1" s="123"/>
      <c r="G1" s="123"/>
    </row>
    <row r="2" spans="1:9" ht="25" customHeight="1" thickBot="1" x14ac:dyDescent="0.3">
      <c r="A2" s="6"/>
      <c r="B2" s="124" t="s">
        <v>157</v>
      </c>
      <c r="C2" s="124"/>
      <c r="D2" s="124"/>
      <c r="E2" s="124"/>
      <c r="F2" s="124"/>
      <c r="G2" s="124"/>
    </row>
    <row r="3" spans="1:9" ht="25" customHeight="1" x14ac:dyDescent="0.25">
      <c r="A3" s="6"/>
      <c r="B3" s="9"/>
      <c r="C3" s="9"/>
      <c r="D3" s="9"/>
      <c r="E3" s="9"/>
      <c r="F3" s="9"/>
      <c r="G3" s="9"/>
    </row>
    <row r="4" spans="1:9" ht="25" customHeight="1" x14ac:dyDescent="0.25">
      <c r="A4" s="6"/>
      <c r="B4" s="125" t="s">
        <v>90</v>
      </c>
      <c r="C4" s="125"/>
      <c r="D4" s="128" t="s">
        <v>94</v>
      </c>
      <c r="E4" s="128"/>
      <c r="F4" s="128"/>
      <c r="G4" s="128"/>
      <c r="H4" s="10"/>
    </row>
    <row r="5" spans="1:9" ht="25" customHeight="1" x14ac:dyDescent="0.25">
      <c r="A5" s="6"/>
      <c r="B5" s="126" t="s">
        <v>91</v>
      </c>
      <c r="C5" s="126"/>
      <c r="D5" s="129" t="s">
        <v>95</v>
      </c>
      <c r="E5" s="129"/>
      <c r="F5" s="129"/>
      <c r="G5" s="129"/>
      <c r="H5" s="10"/>
    </row>
    <row r="6" spans="1:9" ht="25" customHeight="1" x14ac:dyDescent="0.25">
      <c r="A6" s="6"/>
      <c r="B6" s="126" t="s">
        <v>92</v>
      </c>
      <c r="C6" s="126"/>
      <c r="D6" s="129" t="s">
        <v>96</v>
      </c>
      <c r="E6" s="129"/>
      <c r="F6" s="129"/>
      <c r="G6" s="129"/>
      <c r="H6" s="10"/>
    </row>
    <row r="7" spans="1:9" ht="25" customHeight="1" thickBot="1" x14ac:dyDescent="0.3">
      <c r="A7" s="6"/>
      <c r="B7" s="127" t="s">
        <v>93</v>
      </c>
      <c r="C7" s="127"/>
      <c r="D7" s="130" t="s">
        <v>97</v>
      </c>
      <c r="E7" s="130"/>
      <c r="F7" s="130"/>
      <c r="G7" s="130"/>
      <c r="H7" s="10"/>
    </row>
    <row r="8" spans="1:9" ht="25" customHeight="1" thickBot="1" x14ac:dyDescent="0.3">
      <c r="A8" s="6"/>
      <c r="B8" s="136"/>
      <c r="C8" s="136"/>
      <c r="D8" s="136"/>
      <c r="E8" s="136"/>
      <c r="F8" s="136"/>
      <c r="G8" s="136"/>
      <c r="H8" s="136"/>
    </row>
    <row r="9" spans="1:9" ht="54" customHeight="1" x14ac:dyDescent="0.25">
      <c r="A9" s="17" t="s">
        <v>25</v>
      </c>
      <c r="B9" s="18" t="s">
        <v>1</v>
      </c>
      <c r="C9" s="18" t="s">
        <v>37</v>
      </c>
      <c r="D9" s="18" t="s">
        <v>29</v>
      </c>
      <c r="E9" s="18" t="s">
        <v>55</v>
      </c>
      <c r="F9" s="18" t="s">
        <v>28</v>
      </c>
      <c r="G9" s="50" t="s">
        <v>129</v>
      </c>
      <c r="H9" s="51" t="s">
        <v>59</v>
      </c>
    </row>
    <row r="10" spans="1:9" s="7" customFormat="1" ht="30" customHeight="1" x14ac:dyDescent="0.25">
      <c r="A10" s="137" t="s">
        <v>53</v>
      </c>
      <c r="B10" s="138"/>
      <c r="C10" s="138"/>
      <c r="D10" s="138"/>
      <c r="E10" s="138"/>
      <c r="F10" s="138"/>
      <c r="G10" s="138"/>
      <c r="H10" s="139"/>
      <c r="I10" s="1"/>
    </row>
    <row r="11" spans="1:9" ht="29" x14ac:dyDescent="0.25">
      <c r="A11" s="52" t="s">
        <v>76</v>
      </c>
      <c r="B11" s="49" t="s">
        <v>24</v>
      </c>
      <c r="C11" s="27" t="s">
        <v>10</v>
      </c>
      <c r="D11" s="27" t="s">
        <v>160</v>
      </c>
      <c r="E11" s="27">
        <v>4500</v>
      </c>
      <c r="F11" s="12" t="s">
        <v>13</v>
      </c>
      <c r="G11" s="99"/>
      <c r="H11" s="53"/>
    </row>
    <row r="12" spans="1:9" ht="30" customHeight="1" x14ac:dyDescent="0.25">
      <c r="A12" s="52" t="s">
        <v>77</v>
      </c>
      <c r="B12" s="49" t="s">
        <v>78</v>
      </c>
      <c r="C12" s="27" t="s">
        <v>11</v>
      </c>
      <c r="D12" s="27" t="s">
        <v>161</v>
      </c>
      <c r="E12" s="27">
        <v>75</v>
      </c>
      <c r="F12" s="12" t="s">
        <v>14</v>
      </c>
      <c r="G12" s="99"/>
      <c r="H12" s="53"/>
    </row>
    <row r="13" spans="1:9" ht="48" customHeight="1" x14ac:dyDescent="0.25">
      <c r="A13" s="146" t="s">
        <v>82</v>
      </c>
      <c r="B13" s="148" t="s">
        <v>26</v>
      </c>
      <c r="C13" s="27" t="s">
        <v>156</v>
      </c>
      <c r="D13" s="27">
        <v>1</v>
      </c>
      <c r="E13" s="27">
        <v>48</v>
      </c>
      <c r="F13" s="92" t="s">
        <v>15</v>
      </c>
      <c r="G13" s="100"/>
      <c r="H13" s="53"/>
    </row>
    <row r="14" spans="1:9" ht="48" customHeight="1" x14ac:dyDescent="0.25">
      <c r="A14" s="147"/>
      <c r="B14" s="149"/>
      <c r="C14" s="93" t="s">
        <v>158</v>
      </c>
      <c r="D14" s="27">
        <v>1</v>
      </c>
      <c r="E14" s="27">
        <v>7</v>
      </c>
      <c r="F14" s="92" t="s">
        <v>15</v>
      </c>
      <c r="G14" s="100"/>
      <c r="H14" s="53"/>
    </row>
    <row r="15" spans="1:9" ht="58" x14ac:dyDescent="0.25">
      <c r="A15" s="52" t="s">
        <v>87</v>
      </c>
      <c r="B15" s="16" t="s">
        <v>159</v>
      </c>
      <c r="C15" s="14" t="s">
        <v>33</v>
      </c>
      <c r="D15" s="27" t="s">
        <v>89</v>
      </c>
      <c r="E15" s="15" t="s">
        <v>36</v>
      </c>
      <c r="F15" s="12" t="s">
        <v>13</v>
      </c>
      <c r="G15" s="99"/>
      <c r="H15" s="53"/>
    </row>
    <row r="16" spans="1:9" ht="30" customHeight="1" x14ac:dyDescent="0.25">
      <c r="A16" s="52" t="s">
        <v>79</v>
      </c>
      <c r="B16" s="49" t="s">
        <v>39</v>
      </c>
      <c r="C16" s="27" t="s">
        <v>12</v>
      </c>
      <c r="D16" s="27">
        <v>2</v>
      </c>
      <c r="E16" s="27">
        <v>3500</v>
      </c>
      <c r="F16" s="12" t="s">
        <v>13</v>
      </c>
      <c r="G16" s="99"/>
      <c r="H16" s="53"/>
    </row>
    <row r="17" spans="1:9" ht="28.5" customHeight="1" x14ac:dyDescent="0.25">
      <c r="A17" s="54" t="s">
        <v>83</v>
      </c>
      <c r="B17" s="16" t="s">
        <v>38</v>
      </c>
      <c r="C17" s="27" t="s">
        <v>12</v>
      </c>
      <c r="D17" s="27">
        <v>2</v>
      </c>
      <c r="E17" s="27" t="s">
        <v>41</v>
      </c>
      <c r="F17" s="12" t="s">
        <v>13</v>
      </c>
      <c r="G17" s="99"/>
      <c r="H17" s="53"/>
    </row>
    <row r="18" spans="1:9" ht="72.5" x14ac:dyDescent="0.25">
      <c r="A18" s="52" t="s">
        <v>85</v>
      </c>
      <c r="B18" s="49" t="s">
        <v>86</v>
      </c>
      <c r="C18" s="27" t="s">
        <v>60</v>
      </c>
      <c r="D18" s="27" t="s">
        <v>34</v>
      </c>
      <c r="E18" s="27">
        <v>1000</v>
      </c>
      <c r="F18" s="12" t="s">
        <v>13</v>
      </c>
      <c r="G18" s="99"/>
      <c r="H18" s="53"/>
    </row>
    <row r="19" spans="1:9" ht="30" customHeight="1" x14ac:dyDescent="0.25">
      <c r="A19" s="54" t="s">
        <v>80</v>
      </c>
      <c r="B19" s="49" t="s">
        <v>27</v>
      </c>
      <c r="C19" s="27" t="s">
        <v>30</v>
      </c>
      <c r="D19" s="27" t="s">
        <v>30</v>
      </c>
      <c r="E19" s="27" t="s">
        <v>41</v>
      </c>
      <c r="F19" s="12" t="s">
        <v>31</v>
      </c>
      <c r="G19" s="99"/>
      <c r="H19" s="53"/>
    </row>
    <row r="20" spans="1:9" ht="30" customHeight="1" x14ac:dyDescent="0.25">
      <c r="A20" s="54" t="s">
        <v>81</v>
      </c>
      <c r="B20" s="49" t="s">
        <v>40</v>
      </c>
      <c r="C20" s="27" t="s">
        <v>35</v>
      </c>
      <c r="D20" s="27">
        <v>12</v>
      </c>
      <c r="E20" s="27">
        <v>100</v>
      </c>
      <c r="F20" s="12" t="s">
        <v>15</v>
      </c>
      <c r="G20" s="99"/>
      <c r="H20" s="53"/>
    </row>
    <row r="21" spans="1:9" ht="30" customHeight="1" thickBot="1" x14ac:dyDescent="0.3">
      <c r="A21" s="56" t="s">
        <v>84</v>
      </c>
      <c r="B21" s="33" t="s">
        <v>32</v>
      </c>
      <c r="C21" s="57" t="s">
        <v>12</v>
      </c>
      <c r="D21" s="57" t="s">
        <v>30</v>
      </c>
      <c r="E21" s="57" t="s">
        <v>41</v>
      </c>
      <c r="F21" s="58" t="s">
        <v>13</v>
      </c>
      <c r="G21" s="101"/>
      <c r="H21" s="53"/>
    </row>
    <row r="22" spans="1:9" ht="30" customHeight="1" thickBot="1" x14ac:dyDescent="0.3">
      <c r="A22" s="144" t="s">
        <v>130</v>
      </c>
      <c r="B22" s="145"/>
      <c r="C22" s="145"/>
      <c r="D22" s="145"/>
      <c r="E22" s="145"/>
      <c r="F22" s="145"/>
      <c r="G22" s="102">
        <f>SUM(G11:G21)</f>
        <v>0</v>
      </c>
      <c r="H22" s="55"/>
    </row>
    <row r="23" spans="1:9" s="7" customFormat="1" ht="30" customHeight="1" x14ac:dyDescent="0.25">
      <c r="A23" s="140" t="s">
        <v>54</v>
      </c>
      <c r="B23" s="141"/>
      <c r="C23" s="141"/>
      <c r="D23" s="141"/>
      <c r="E23" s="141"/>
      <c r="F23" s="141"/>
      <c r="G23" s="141"/>
      <c r="H23" s="139"/>
      <c r="I23" s="1"/>
    </row>
    <row r="24" spans="1:9" ht="129" customHeight="1" thickBot="1" x14ac:dyDescent="0.3">
      <c r="A24" s="56">
        <v>5</v>
      </c>
      <c r="B24" s="60" t="s">
        <v>162</v>
      </c>
      <c r="C24" s="33" t="s">
        <v>163</v>
      </c>
      <c r="D24" s="61">
        <v>1</v>
      </c>
      <c r="E24" s="61" t="s">
        <v>58</v>
      </c>
      <c r="F24" s="58" t="s">
        <v>57</v>
      </c>
      <c r="G24" s="101"/>
      <c r="H24" s="53"/>
    </row>
    <row r="25" spans="1:9" ht="30" customHeight="1" thickBot="1" x14ac:dyDescent="0.3">
      <c r="A25" s="142" t="s">
        <v>131</v>
      </c>
      <c r="B25" s="143"/>
      <c r="C25" s="143"/>
      <c r="D25" s="143"/>
      <c r="E25" s="143"/>
      <c r="F25" s="143"/>
      <c r="G25" s="103">
        <f>G24</f>
        <v>0</v>
      </c>
      <c r="H25" s="59"/>
    </row>
    <row r="26" spans="1:9" ht="30" customHeight="1" thickBot="1" x14ac:dyDescent="0.3">
      <c r="A26" s="131" t="s">
        <v>88</v>
      </c>
      <c r="B26" s="132"/>
      <c r="C26" s="132"/>
      <c r="D26" s="132"/>
      <c r="E26" s="132"/>
      <c r="F26" s="132"/>
      <c r="G26" s="104">
        <f>G22+G25</f>
        <v>0</v>
      </c>
      <c r="H26" s="62"/>
    </row>
    <row r="27" spans="1:9" ht="30" customHeight="1" thickBot="1" x14ac:dyDescent="0.3">
      <c r="A27" s="133" t="s">
        <v>0</v>
      </c>
      <c r="B27" s="134"/>
      <c r="C27" s="134"/>
      <c r="D27" s="134"/>
      <c r="E27" s="134"/>
      <c r="F27" s="135"/>
      <c r="G27" s="64">
        <v>0.2</v>
      </c>
      <c r="H27" s="62"/>
    </row>
    <row r="28" spans="1:9" ht="30" customHeight="1" thickBot="1" x14ac:dyDescent="0.3">
      <c r="A28" s="131" t="s">
        <v>98</v>
      </c>
      <c r="B28" s="132"/>
      <c r="C28" s="132"/>
      <c r="D28" s="132"/>
      <c r="E28" s="132"/>
      <c r="F28" s="132"/>
      <c r="G28" s="104">
        <f>G26*1.2</f>
        <v>0</v>
      </c>
      <c r="H28" s="63"/>
    </row>
    <row r="29" spans="1:9" x14ac:dyDescent="0.25"/>
    <row r="30" spans="1:9" x14ac:dyDescent="0.25"/>
    <row r="31" spans="1:9" x14ac:dyDescent="0.25"/>
    <row r="32" spans="1:9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x14ac:dyDescent="0.25"/>
  </sheetData>
  <mergeCells count="20">
    <mergeCell ref="A28:F28"/>
    <mergeCell ref="A27:F27"/>
    <mergeCell ref="B8:H8"/>
    <mergeCell ref="A10:H10"/>
    <mergeCell ref="A23:H23"/>
    <mergeCell ref="A25:F25"/>
    <mergeCell ref="A22:F22"/>
    <mergeCell ref="A26:F26"/>
    <mergeCell ref="A13:A14"/>
    <mergeCell ref="B13:B14"/>
    <mergeCell ref="B7:C7"/>
    <mergeCell ref="D4:G4"/>
    <mergeCell ref="D5:G5"/>
    <mergeCell ref="D6:G6"/>
    <mergeCell ref="D7:G7"/>
    <mergeCell ref="A1:G1"/>
    <mergeCell ref="B2:G2"/>
    <mergeCell ref="B4:C4"/>
    <mergeCell ref="B5:C5"/>
    <mergeCell ref="B6:C6"/>
  </mergeCells>
  <pageMargins left="0.25" right="0.25" top="0.75" bottom="0.75" header="0.3" footer="0.3"/>
  <pageSetup paperSize="9" scale="73" orientation="portrait" r:id="rId1"/>
  <headerFooter alignWithMargins="0">
    <oddHeader>&amp;LCaisse des Dépôts</oddHeader>
    <oddFooter>&amp;L&amp;1#&amp;"Calibri"&amp;10 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90525-625F-4F29-A888-8A9DA48DEFE3}">
  <sheetPr>
    <pageSetUpPr fitToPage="1"/>
  </sheetPr>
  <dimension ref="A1:L64"/>
  <sheetViews>
    <sheetView showGridLines="0" zoomScaleNormal="100" zoomScaleSheetLayoutView="100" workbookViewId="0">
      <selection activeCell="M13" sqref="M13"/>
    </sheetView>
  </sheetViews>
  <sheetFormatPr baseColWidth="10" defaultColWidth="0" defaultRowHeight="0" customHeight="1" zeroHeight="1" x14ac:dyDescent="0.25"/>
  <cols>
    <col min="1" max="1" width="14.26953125" style="3" customWidth="1"/>
    <col min="2" max="2" width="53.7265625" style="3" customWidth="1"/>
    <col min="3" max="3" width="34.1796875" style="3" bestFit="1" customWidth="1"/>
    <col min="4" max="4" width="18.7265625" style="3" bestFit="1" customWidth="1"/>
    <col min="5" max="5" width="16.1796875" style="3" customWidth="1"/>
    <col min="6" max="6" width="7.81640625" style="3" customWidth="1"/>
    <col min="7" max="7" width="19.453125" style="3" customWidth="1"/>
    <col min="8" max="8" width="0.1796875" style="8" customWidth="1"/>
    <col min="9" max="9" width="11.453125" style="4" customWidth="1"/>
    <col min="10" max="16379" width="11.453125" style="3" customWidth="1"/>
    <col min="16380" max="16380" width="4.81640625" style="3" customWidth="1"/>
    <col min="16381" max="16381" width="2.81640625" style="3" customWidth="1"/>
    <col min="16382" max="16382" width="9.81640625" style="3" customWidth="1"/>
    <col min="16383" max="16383" width="4.26953125" style="3" customWidth="1"/>
    <col min="16384" max="16384" width="2" style="3" customWidth="1"/>
  </cols>
  <sheetData>
    <row r="1" spans="1:12" ht="78.75" customHeight="1" x14ac:dyDescent="0.25">
      <c r="A1" s="123" t="s">
        <v>100</v>
      </c>
      <c r="B1" s="123"/>
      <c r="C1" s="123"/>
      <c r="D1" s="123"/>
      <c r="E1" s="123"/>
      <c r="F1" s="123"/>
      <c r="G1" s="123"/>
    </row>
    <row r="2" spans="1:12" ht="25" customHeight="1" thickBot="1" x14ac:dyDescent="0.3">
      <c r="A2" s="6"/>
      <c r="B2" s="124" t="str">
        <f>DPGF!B2</f>
        <v>Consultation n°20235094 - Lot n°2</v>
      </c>
      <c r="C2" s="124"/>
      <c r="D2" s="124"/>
      <c r="E2" s="124"/>
      <c r="F2" s="124"/>
      <c r="G2" s="124"/>
    </row>
    <row r="3" spans="1:12" ht="25" customHeight="1" x14ac:dyDescent="0.25">
      <c r="A3" s="6"/>
      <c r="B3" s="9"/>
      <c r="C3" s="9"/>
      <c r="D3" s="9"/>
      <c r="E3" s="9"/>
      <c r="F3" s="9"/>
      <c r="G3" s="9"/>
    </row>
    <row r="4" spans="1:12" ht="25" customHeight="1" x14ac:dyDescent="0.25">
      <c r="A4" s="6"/>
      <c r="B4" s="125" t="s">
        <v>90</v>
      </c>
      <c r="C4" s="125"/>
      <c r="D4" s="128" t="str">
        <f>DPGF!D4</f>
        <v>A préciser</v>
      </c>
      <c r="E4" s="128"/>
      <c r="F4" s="128"/>
      <c r="G4" s="128"/>
      <c r="H4" s="10"/>
    </row>
    <row r="5" spans="1:12" ht="25" customHeight="1" x14ac:dyDescent="0.25">
      <c r="A5" s="6"/>
      <c r="B5" s="126" t="s">
        <v>91</v>
      </c>
      <c r="C5" s="126"/>
      <c r="D5" s="129" t="str">
        <f>DPGF!D5</f>
        <v>oui / non</v>
      </c>
      <c r="E5" s="129"/>
      <c r="F5" s="129"/>
      <c r="G5" s="129"/>
      <c r="H5" s="10"/>
    </row>
    <row r="6" spans="1:12" ht="25" customHeight="1" x14ac:dyDescent="0.25">
      <c r="A6" s="6"/>
      <c r="B6" s="126" t="s">
        <v>92</v>
      </c>
      <c r="C6" s="126"/>
      <c r="D6" s="129" t="str">
        <f>DPGF!D6</f>
        <v>A Renseigner</v>
      </c>
      <c r="E6" s="129"/>
      <c r="F6" s="129"/>
      <c r="G6" s="129"/>
      <c r="H6" s="10"/>
    </row>
    <row r="7" spans="1:12" ht="25" customHeight="1" thickBot="1" x14ac:dyDescent="0.3">
      <c r="A7" s="6"/>
      <c r="B7" s="127" t="s">
        <v>93</v>
      </c>
      <c r="C7" s="127"/>
      <c r="D7" s="130" t="str">
        <f>DPGF!D7</f>
        <v>en %</v>
      </c>
      <c r="E7" s="130"/>
      <c r="F7" s="130"/>
      <c r="G7" s="130"/>
      <c r="H7" s="10"/>
    </row>
    <row r="8" spans="1:12" ht="15.5" x14ac:dyDescent="0.25">
      <c r="A8" s="6"/>
      <c r="B8" s="80"/>
      <c r="C8" s="80"/>
      <c r="D8" s="81"/>
      <c r="E8" s="81"/>
      <c r="F8" s="81"/>
      <c r="G8" s="81"/>
      <c r="H8" s="10"/>
    </row>
    <row r="9" spans="1:12" ht="30" customHeight="1" x14ac:dyDescent="0.25">
      <c r="A9" s="6"/>
      <c r="B9" s="177" t="s">
        <v>122</v>
      </c>
      <c r="C9" s="177"/>
      <c r="D9" s="177"/>
      <c r="E9" s="177"/>
      <c r="F9" s="177"/>
      <c r="G9" s="177"/>
      <c r="H9" s="177"/>
    </row>
    <row r="10" spans="1:12" ht="15" thickBot="1" x14ac:dyDescent="0.3">
      <c r="A10" s="6"/>
      <c r="B10" s="82"/>
      <c r="C10" s="82"/>
      <c r="D10" s="82"/>
      <c r="E10" s="82"/>
      <c r="F10" s="82"/>
      <c r="G10" s="82"/>
      <c r="H10" s="82"/>
    </row>
    <row r="11" spans="1:12" ht="54" customHeight="1" x14ac:dyDescent="0.25">
      <c r="A11" s="17" t="s">
        <v>25</v>
      </c>
      <c r="B11" s="65" t="s">
        <v>1</v>
      </c>
      <c r="C11" s="65" t="s">
        <v>48</v>
      </c>
      <c r="D11" s="65" t="s">
        <v>52</v>
      </c>
      <c r="E11" s="65" t="s">
        <v>101</v>
      </c>
      <c r="F11" s="67" t="s">
        <v>0</v>
      </c>
      <c r="G11" s="20" t="s">
        <v>102</v>
      </c>
    </row>
    <row r="12" spans="1:12" ht="25" customHeight="1" x14ac:dyDescent="0.25">
      <c r="A12" s="66" t="s">
        <v>61</v>
      </c>
      <c r="B12" s="16" t="s">
        <v>8</v>
      </c>
      <c r="C12" s="11" t="s">
        <v>16</v>
      </c>
      <c r="D12" s="15" t="s">
        <v>19</v>
      </c>
      <c r="E12" s="40"/>
      <c r="F12" s="13">
        <v>0.2</v>
      </c>
      <c r="G12" s="36">
        <f>E12*1.2</f>
        <v>0</v>
      </c>
    </row>
    <row r="13" spans="1:12" ht="25" customHeight="1" x14ac:dyDescent="0.25">
      <c r="A13" s="66" t="s">
        <v>62</v>
      </c>
      <c r="B13" s="16" t="s">
        <v>56</v>
      </c>
      <c r="C13" s="11" t="s">
        <v>17</v>
      </c>
      <c r="D13" s="15" t="s">
        <v>18</v>
      </c>
      <c r="E13" s="40"/>
      <c r="F13" s="13">
        <v>0.2</v>
      </c>
      <c r="G13" s="36">
        <f t="shared" ref="G13:G29" si="0">E13*1.2</f>
        <v>0</v>
      </c>
    </row>
    <row r="14" spans="1:12" ht="25" customHeight="1" x14ac:dyDescent="0.25">
      <c r="A14" s="66" t="s">
        <v>63</v>
      </c>
      <c r="B14" s="16" t="s">
        <v>46</v>
      </c>
      <c r="C14" s="11" t="s">
        <v>17</v>
      </c>
      <c r="D14" s="15" t="s">
        <v>18</v>
      </c>
      <c r="E14" s="40"/>
      <c r="F14" s="13">
        <v>0.2</v>
      </c>
      <c r="G14" s="36">
        <f t="shared" si="0"/>
        <v>0</v>
      </c>
    </row>
    <row r="15" spans="1:12" ht="25" customHeight="1" x14ac:dyDescent="0.25">
      <c r="A15" s="66" t="s">
        <v>64</v>
      </c>
      <c r="B15" s="16" t="s">
        <v>47</v>
      </c>
      <c r="C15" s="11" t="s">
        <v>17</v>
      </c>
      <c r="D15" s="15" t="s">
        <v>18</v>
      </c>
      <c r="E15" s="40"/>
      <c r="F15" s="13">
        <v>0.2</v>
      </c>
      <c r="G15" s="36">
        <f t="shared" si="0"/>
        <v>0</v>
      </c>
      <c r="L15" s="79"/>
    </row>
    <row r="16" spans="1:12" ht="25" customHeight="1" x14ac:dyDescent="0.25">
      <c r="A16" s="156" t="s">
        <v>65</v>
      </c>
      <c r="B16" s="157" t="s">
        <v>105</v>
      </c>
      <c r="C16" s="27" t="s">
        <v>104</v>
      </c>
      <c r="D16" s="27" t="s">
        <v>18</v>
      </c>
      <c r="E16" s="94"/>
      <c r="F16" s="72">
        <v>0.2</v>
      </c>
      <c r="G16" s="95">
        <f t="shared" si="0"/>
        <v>0</v>
      </c>
    </row>
    <row r="17" spans="1:7" ht="25" customHeight="1" x14ac:dyDescent="0.25">
      <c r="A17" s="156"/>
      <c r="B17" s="157"/>
      <c r="C17" s="27" t="s">
        <v>103</v>
      </c>
      <c r="D17" s="27" t="s">
        <v>6</v>
      </c>
      <c r="E17" s="94"/>
      <c r="F17" s="72">
        <v>0.2</v>
      </c>
      <c r="G17" s="95">
        <f t="shared" si="0"/>
        <v>0</v>
      </c>
    </row>
    <row r="18" spans="1:7" ht="25" customHeight="1" x14ac:dyDescent="0.25">
      <c r="A18" s="156" t="s">
        <v>66</v>
      </c>
      <c r="B18" s="157" t="s">
        <v>106</v>
      </c>
      <c r="C18" s="27" t="s">
        <v>107</v>
      </c>
      <c r="D18" s="11" t="s">
        <v>6</v>
      </c>
      <c r="E18" s="41"/>
      <c r="F18" s="13">
        <v>0.2</v>
      </c>
      <c r="G18" s="37">
        <f t="shared" si="0"/>
        <v>0</v>
      </c>
    </row>
    <row r="19" spans="1:7" ht="25" customHeight="1" x14ac:dyDescent="0.25">
      <c r="A19" s="156"/>
      <c r="B19" s="157"/>
      <c r="C19" s="27" t="s">
        <v>108</v>
      </c>
      <c r="D19" s="11" t="s">
        <v>6</v>
      </c>
      <c r="E19" s="41"/>
      <c r="F19" s="13">
        <v>0.2</v>
      </c>
      <c r="G19" s="37">
        <f t="shared" si="0"/>
        <v>0</v>
      </c>
    </row>
    <row r="20" spans="1:7" ht="25" customHeight="1" x14ac:dyDescent="0.25">
      <c r="A20" s="156" t="s">
        <v>67</v>
      </c>
      <c r="B20" s="157" t="s">
        <v>109</v>
      </c>
      <c r="C20" s="27" t="s">
        <v>110</v>
      </c>
      <c r="D20" s="11" t="s">
        <v>6</v>
      </c>
      <c r="E20" s="41"/>
      <c r="F20" s="13">
        <v>0.2</v>
      </c>
      <c r="G20" s="37">
        <f t="shared" si="0"/>
        <v>0</v>
      </c>
    </row>
    <row r="21" spans="1:7" ht="25" customHeight="1" x14ac:dyDescent="0.25">
      <c r="A21" s="156"/>
      <c r="B21" s="157"/>
      <c r="C21" s="27" t="s">
        <v>111</v>
      </c>
      <c r="D21" s="11" t="s">
        <v>6</v>
      </c>
      <c r="E21" s="41"/>
      <c r="F21" s="13">
        <v>0.2</v>
      </c>
      <c r="G21" s="37">
        <f t="shared" si="0"/>
        <v>0</v>
      </c>
    </row>
    <row r="22" spans="1:7" ht="25" customHeight="1" x14ac:dyDescent="0.25">
      <c r="A22" s="66" t="s">
        <v>68</v>
      </c>
      <c r="B22" s="31" t="s">
        <v>45</v>
      </c>
      <c r="C22" s="11" t="s">
        <v>49</v>
      </c>
      <c r="D22" s="15" t="s">
        <v>21</v>
      </c>
      <c r="E22" s="40"/>
      <c r="F22" s="13">
        <v>0.2</v>
      </c>
      <c r="G22" s="36">
        <f t="shared" si="0"/>
        <v>0</v>
      </c>
    </row>
    <row r="23" spans="1:7" ht="25" customHeight="1" x14ac:dyDescent="0.25">
      <c r="A23" s="66" t="s">
        <v>69</v>
      </c>
      <c r="B23" s="31" t="s">
        <v>9</v>
      </c>
      <c r="C23" s="11" t="s">
        <v>50</v>
      </c>
      <c r="D23" s="15" t="s">
        <v>20</v>
      </c>
      <c r="E23" s="40"/>
      <c r="F23" s="13">
        <v>0.2</v>
      </c>
      <c r="G23" s="38">
        <f t="shared" si="0"/>
        <v>0</v>
      </c>
    </row>
    <row r="24" spans="1:7" ht="25" customHeight="1" x14ac:dyDescent="0.25">
      <c r="A24" s="66" t="s">
        <v>70</v>
      </c>
      <c r="B24" s="31" t="s">
        <v>71</v>
      </c>
      <c r="C24" s="11" t="s">
        <v>50</v>
      </c>
      <c r="D24" s="15" t="s">
        <v>19</v>
      </c>
      <c r="E24" s="40"/>
      <c r="F24" s="13">
        <v>0.2</v>
      </c>
      <c r="G24" s="38">
        <f t="shared" si="0"/>
        <v>0</v>
      </c>
    </row>
    <row r="25" spans="1:7" ht="30" customHeight="1" x14ac:dyDescent="0.25">
      <c r="A25" s="68" t="s">
        <v>72</v>
      </c>
      <c r="B25" s="69" t="s">
        <v>44</v>
      </c>
      <c r="C25" s="27" t="s">
        <v>51</v>
      </c>
      <c r="D25" s="70" t="s">
        <v>113</v>
      </c>
      <c r="E25" s="71"/>
      <c r="F25" s="72">
        <v>0.2</v>
      </c>
      <c r="G25" s="73">
        <f t="shared" si="0"/>
        <v>0</v>
      </c>
    </row>
    <row r="26" spans="1:7" ht="25" customHeight="1" x14ac:dyDescent="0.25">
      <c r="A26" s="32" t="s">
        <v>73</v>
      </c>
      <c r="B26" s="33" t="s">
        <v>43</v>
      </c>
      <c r="C26" s="30" t="s">
        <v>75</v>
      </c>
      <c r="D26" s="34" t="s">
        <v>19</v>
      </c>
      <c r="E26" s="42"/>
      <c r="F26" s="35">
        <v>0.2</v>
      </c>
      <c r="G26" s="39">
        <f t="shared" si="0"/>
        <v>0</v>
      </c>
    </row>
    <row r="27" spans="1:7" ht="25" customHeight="1" x14ac:dyDescent="0.25">
      <c r="A27" s="150" t="s">
        <v>74</v>
      </c>
      <c r="B27" s="153" t="s">
        <v>112</v>
      </c>
      <c r="C27" s="27" t="s">
        <v>121</v>
      </c>
      <c r="D27" s="27" t="s">
        <v>21</v>
      </c>
      <c r="E27" s="42"/>
      <c r="F27" s="35">
        <v>0.2</v>
      </c>
      <c r="G27" s="75">
        <f t="shared" si="0"/>
        <v>0</v>
      </c>
    </row>
    <row r="28" spans="1:7" ht="25" customHeight="1" x14ac:dyDescent="0.25">
      <c r="A28" s="151"/>
      <c r="B28" s="154"/>
      <c r="C28" s="27" t="s">
        <v>115</v>
      </c>
      <c r="D28" s="27" t="s">
        <v>21</v>
      </c>
      <c r="E28" s="42"/>
      <c r="F28" s="35">
        <v>0.2</v>
      </c>
      <c r="G28" s="76">
        <f t="shared" si="0"/>
        <v>0</v>
      </c>
    </row>
    <row r="29" spans="1:7" ht="25" customHeight="1" thickBot="1" x14ac:dyDescent="0.3">
      <c r="A29" s="152"/>
      <c r="B29" s="155"/>
      <c r="C29" s="78" t="s">
        <v>114</v>
      </c>
      <c r="D29" s="78" t="s">
        <v>21</v>
      </c>
      <c r="E29" s="44"/>
      <c r="F29" s="25">
        <v>0.2</v>
      </c>
      <c r="G29" s="77">
        <f t="shared" si="0"/>
        <v>0</v>
      </c>
    </row>
    <row r="30" spans="1:7" ht="15" thickBot="1" x14ac:dyDescent="0.3">
      <c r="A30" s="5"/>
      <c r="B30" s="2"/>
    </row>
    <row r="31" spans="1:7" ht="54" customHeight="1" thickBot="1" x14ac:dyDescent="0.3">
      <c r="A31" s="83" t="s">
        <v>25</v>
      </c>
      <c r="B31" s="175" t="s">
        <v>42</v>
      </c>
      <c r="C31" s="176"/>
      <c r="D31" s="84" t="s">
        <v>52</v>
      </c>
      <c r="E31" s="84" t="s">
        <v>101</v>
      </c>
      <c r="F31" s="85" t="s">
        <v>0</v>
      </c>
      <c r="G31" s="89" t="s">
        <v>102</v>
      </c>
    </row>
    <row r="32" spans="1:7" ht="25" customHeight="1" x14ac:dyDescent="0.25">
      <c r="A32" s="158" t="s">
        <v>62</v>
      </c>
      <c r="B32" s="166" t="s">
        <v>132</v>
      </c>
      <c r="C32" s="166"/>
      <c r="D32" s="86" t="s">
        <v>7</v>
      </c>
      <c r="E32" s="105"/>
      <c r="F32" s="87">
        <v>0.2</v>
      </c>
      <c r="G32" s="109">
        <f>E32*1.2</f>
        <v>0</v>
      </c>
    </row>
    <row r="33" spans="1:7" ht="25" customHeight="1" x14ac:dyDescent="0.25">
      <c r="A33" s="159"/>
      <c r="B33" s="168" t="s">
        <v>133</v>
      </c>
      <c r="C33" s="168"/>
      <c r="D33" s="74" t="s">
        <v>7</v>
      </c>
      <c r="E33" s="106"/>
      <c r="F33" s="28">
        <v>0.2</v>
      </c>
      <c r="G33" s="36">
        <f t="shared" ref="G33:G63" si="1">E33*1.2</f>
        <v>0</v>
      </c>
    </row>
    <row r="34" spans="1:7" ht="25" customHeight="1" x14ac:dyDescent="0.25">
      <c r="A34" s="159"/>
      <c r="B34" s="171" t="s">
        <v>134</v>
      </c>
      <c r="C34" s="172"/>
      <c r="D34" s="74" t="s">
        <v>7</v>
      </c>
      <c r="E34" s="106"/>
      <c r="F34" s="28">
        <v>0.2</v>
      </c>
      <c r="G34" s="36">
        <f t="shared" si="1"/>
        <v>0</v>
      </c>
    </row>
    <row r="35" spans="1:7" ht="25" customHeight="1" thickBot="1" x14ac:dyDescent="0.3">
      <c r="A35" s="160"/>
      <c r="B35" s="167" t="s">
        <v>135</v>
      </c>
      <c r="C35" s="167"/>
      <c r="D35" s="90" t="s">
        <v>7</v>
      </c>
      <c r="E35" s="107"/>
      <c r="F35" s="29">
        <v>0.2</v>
      </c>
      <c r="G35" s="43">
        <f t="shared" si="1"/>
        <v>0</v>
      </c>
    </row>
    <row r="36" spans="1:7" ht="25" customHeight="1" x14ac:dyDescent="0.25">
      <c r="A36" s="158" t="s">
        <v>63</v>
      </c>
      <c r="B36" s="166" t="s">
        <v>148</v>
      </c>
      <c r="C36" s="166"/>
      <c r="D36" s="86" t="s">
        <v>22</v>
      </c>
      <c r="E36" s="105"/>
      <c r="F36" s="87">
        <v>0.2</v>
      </c>
      <c r="G36" s="109">
        <f t="shared" si="1"/>
        <v>0</v>
      </c>
    </row>
    <row r="37" spans="1:7" ht="25" customHeight="1" x14ac:dyDescent="0.25">
      <c r="A37" s="159"/>
      <c r="B37" s="168" t="s">
        <v>136</v>
      </c>
      <c r="C37" s="168"/>
      <c r="D37" s="74" t="s">
        <v>22</v>
      </c>
      <c r="E37" s="106"/>
      <c r="F37" s="28">
        <v>0.2</v>
      </c>
      <c r="G37" s="36">
        <f t="shared" si="1"/>
        <v>0</v>
      </c>
    </row>
    <row r="38" spans="1:7" ht="25" customHeight="1" thickBot="1" x14ac:dyDescent="0.3">
      <c r="A38" s="160"/>
      <c r="B38" s="167" t="s">
        <v>137</v>
      </c>
      <c r="C38" s="167"/>
      <c r="D38" s="90" t="s">
        <v>22</v>
      </c>
      <c r="E38" s="107"/>
      <c r="F38" s="29">
        <v>0.2</v>
      </c>
      <c r="G38" s="43">
        <f t="shared" si="1"/>
        <v>0</v>
      </c>
    </row>
    <row r="39" spans="1:7" ht="25" customHeight="1" x14ac:dyDescent="0.25">
      <c r="A39" s="169" t="s">
        <v>64</v>
      </c>
      <c r="B39" s="165" t="s">
        <v>138</v>
      </c>
      <c r="C39" s="166"/>
      <c r="D39" s="86" t="s">
        <v>23</v>
      </c>
      <c r="E39" s="105"/>
      <c r="F39" s="87">
        <v>0.2</v>
      </c>
      <c r="G39" s="109">
        <f t="shared" si="1"/>
        <v>0</v>
      </c>
    </row>
    <row r="40" spans="1:7" ht="25" customHeight="1" x14ac:dyDescent="0.25">
      <c r="A40" s="156"/>
      <c r="B40" s="162" t="s">
        <v>139</v>
      </c>
      <c r="C40" s="168"/>
      <c r="D40" s="74" t="s">
        <v>23</v>
      </c>
      <c r="E40" s="106"/>
      <c r="F40" s="28">
        <v>0.2</v>
      </c>
      <c r="G40" s="36">
        <f t="shared" si="1"/>
        <v>0</v>
      </c>
    </row>
    <row r="41" spans="1:7" ht="25" customHeight="1" thickBot="1" x14ac:dyDescent="0.3">
      <c r="A41" s="156"/>
      <c r="B41" s="164" t="s">
        <v>140</v>
      </c>
      <c r="C41" s="167"/>
      <c r="D41" s="90" t="s">
        <v>23</v>
      </c>
      <c r="E41" s="107"/>
      <c r="F41" s="29">
        <v>0.2</v>
      </c>
      <c r="G41" s="43">
        <f t="shared" si="1"/>
        <v>0</v>
      </c>
    </row>
    <row r="42" spans="1:7" ht="25" customHeight="1" x14ac:dyDescent="0.25">
      <c r="A42" s="156"/>
      <c r="B42" s="165" t="s">
        <v>141</v>
      </c>
      <c r="C42" s="166"/>
      <c r="D42" s="86" t="s">
        <v>23</v>
      </c>
      <c r="E42" s="105"/>
      <c r="F42" s="87">
        <v>0.2</v>
      </c>
      <c r="G42" s="109">
        <f t="shared" si="1"/>
        <v>0</v>
      </c>
    </row>
    <row r="43" spans="1:7" ht="25" customHeight="1" x14ac:dyDescent="0.25">
      <c r="A43" s="156"/>
      <c r="B43" s="161" t="s">
        <v>142</v>
      </c>
      <c r="C43" s="162"/>
      <c r="D43" s="74" t="s">
        <v>23</v>
      </c>
      <c r="E43" s="106"/>
      <c r="F43" s="28">
        <v>0.2</v>
      </c>
      <c r="G43" s="36">
        <f t="shared" si="1"/>
        <v>0</v>
      </c>
    </row>
    <row r="44" spans="1:7" ht="25" customHeight="1" thickBot="1" x14ac:dyDescent="0.3">
      <c r="A44" s="156"/>
      <c r="B44" s="163" t="s">
        <v>143</v>
      </c>
      <c r="C44" s="164"/>
      <c r="D44" s="90" t="s">
        <v>23</v>
      </c>
      <c r="E44" s="107"/>
      <c r="F44" s="29">
        <v>0.2</v>
      </c>
      <c r="G44" s="43">
        <f t="shared" si="1"/>
        <v>0</v>
      </c>
    </row>
    <row r="45" spans="1:7" ht="25" customHeight="1" x14ac:dyDescent="0.25">
      <c r="A45" s="156"/>
      <c r="B45" s="165" t="s">
        <v>144</v>
      </c>
      <c r="C45" s="166"/>
      <c r="D45" s="86" t="s">
        <v>23</v>
      </c>
      <c r="E45" s="105"/>
      <c r="F45" s="87">
        <v>0.2</v>
      </c>
      <c r="G45" s="109">
        <f t="shared" si="1"/>
        <v>0</v>
      </c>
    </row>
    <row r="46" spans="1:7" ht="25" customHeight="1" x14ac:dyDescent="0.25">
      <c r="A46" s="156"/>
      <c r="B46" s="162" t="s">
        <v>145</v>
      </c>
      <c r="C46" s="168"/>
      <c r="D46" s="74" t="s">
        <v>23</v>
      </c>
      <c r="E46" s="106"/>
      <c r="F46" s="28">
        <v>0.2</v>
      </c>
      <c r="G46" s="36">
        <f t="shared" si="1"/>
        <v>0</v>
      </c>
    </row>
    <row r="47" spans="1:7" ht="25" customHeight="1" x14ac:dyDescent="0.25">
      <c r="A47" s="156"/>
      <c r="B47" s="162" t="s">
        <v>146</v>
      </c>
      <c r="C47" s="168"/>
      <c r="D47" s="74" t="s">
        <v>23</v>
      </c>
      <c r="E47" s="106"/>
      <c r="F47" s="28">
        <v>0.2</v>
      </c>
      <c r="G47" s="36">
        <f t="shared" si="1"/>
        <v>0</v>
      </c>
    </row>
    <row r="48" spans="1:7" ht="25" customHeight="1" thickBot="1" x14ac:dyDescent="0.3">
      <c r="A48" s="156"/>
      <c r="B48" s="164" t="s">
        <v>149</v>
      </c>
      <c r="C48" s="167"/>
      <c r="D48" s="90" t="s">
        <v>23</v>
      </c>
      <c r="E48" s="107"/>
      <c r="F48" s="29">
        <v>0.2</v>
      </c>
      <c r="G48" s="43">
        <f t="shared" si="1"/>
        <v>0</v>
      </c>
    </row>
    <row r="49" spans="1:7" ht="25" customHeight="1" x14ac:dyDescent="0.25">
      <c r="A49" s="156"/>
      <c r="B49" s="165" t="s">
        <v>150</v>
      </c>
      <c r="C49" s="166"/>
      <c r="D49" s="86" t="s">
        <v>23</v>
      </c>
      <c r="E49" s="105"/>
      <c r="F49" s="87">
        <v>0.2</v>
      </c>
      <c r="G49" s="109">
        <f t="shared" si="1"/>
        <v>0</v>
      </c>
    </row>
    <row r="50" spans="1:7" ht="25" customHeight="1" x14ac:dyDescent="0.25">
      <c r="A50" s="156"/>
      <c r="B50" s="162" t="s">
        <v>151</v>
      </c>
      <c r="C50" s="168"/>
      <c r="D50" s="74" t="s">
        <v>23</v>
      </c>
      <c r="E50" s="106"/>
      <c r="F50" s="28">
        <v>0.2</v>
      </c>
      <c r="G50" s="36">
        <f t="shared" si="1"/>
        <v>0</v>
      </c>
    </row>
    <row r="51" spans="1:7" ht="25" customHeight="1" thickBot="1" x14ac:dyDescent="0.3">
      <c r="A51" s="156"/>
      <c r="B51" s="164" t="s">
        <v>152</v>
      </c>
      <c r="C51" s="167"/>
      <c r="D51" s="90" t="s">
        <v>23</v>
      </c>
      <c r="E51" s="107"/>
      <c r="F51" s="29">
        <v>0.2</v>
      </c>
      <c r="G51" s="43">
        <f t="shared" si="1"/>
        <v>0</v>
      </c>
    </row>
    <row r="52" spans="1:7" ht="25" customHeight="1" x14ac:dyDescent="0.25">
      <c r="A52" s="156"/>
      <c r="B52" s="165" t="s">
        <v>153</v>
      </c>
      <c r="C52" s="166"/>
      <c r="D52" s="86" t="s">
        <v>23</v>
      </c>
      <c r="E52" s="105"/>
      <c r="F52" s="87">
        <v>0.2</v>
      </c>
      <c r="G52" s="109">
        <f t="shared" si="1"/>
        <v>0</v>
      </c>
    </row>
    <row r="53" spans="1:7" ht="25" customHeight="1" x14ac:dyDescent="0.25">
      <c r="A53" s="156"/>
      <c r="B53" s="162" t="s">
        <v>147</v>
      </c>
      <c r="C53" s="168"/>
      <c r="D53" s="74" t="s">
        <v>23</v>
      </c>
      <c r="E53" s="106"/>
      <c r="F53" s="28">
        <v>0.2</v>
      </c>
      <c r="G53" s="36">
        <f t="shared" si="1"/>
        <v>0</v>
      </c>
    </row>
    <row r="54" spans="1:7" ht="25" customHeight="1" x14ac:dyDescent="0.25">
      <c r="A54" s="156"/>
      <c r="B54" s="162" t="s">
        <v>154</v>
      </c>
      <c r="C54" s="168"/>
      <c r="D54" s="74" t="s">
        <v>23</v>
      </c>
      <c r="E54" s="106"/>
      <c r="F54" s="28">
        <v>0.2</v>
      </c>
      <c r="G54" s="36">
        <f t="shared" si="1"/>
        <v>0</v>
      </c>
    </row>
    <row r="55" spans="1:7" ht="25" customHeight="1" thickBot="1" x14ac:dyDescent="0.3">
      <c r="A55" s="156"/>
      <c r="B55" s="164" t="s">
        <v>126</v>
      </c>
      <c r="C55" s="167"/>
      <c r="D55" s="90" t="s">
        <v>23</v>
      </c>
      <c r="E55" s="107"/>
      <c r="F55" s="29">
        <v>0.2</v>
      </c>
      <c r="G55" s="43">
        <f t="shared" si="1"/>
        <v>0</v>
      </c>
    </row>
    <row r="56" spans="1:7" ht="25" customHeight="1" x14ac:dyDescent="0.25">
      <c r="A56" s="156"/>
      <c r="B56" s="166" t="s">
        <v>2</v>
      </c>
      <c r="C56" s="166"/>
      <c r="D56" s="86" t="s">
        <v>23</v>
      </c>
      <c r="E56" s="105"/>
      <c r="F56" s="87">
        <v>0.2</v>
      </c>
      <c r="G56" s="109">
        <f t="shared" si="1"/>
        <v>0</v>
      </c>
    </row>
    <row r="57" spans="1:7" ht="25" customHeight="1" x14ac:dyDescent="0.25">
      <c r="A57" s="156"/>
      <c r="B57" s="168" t="s">
        <v>3</v>
      </c>
      <c r="C57" s="168"/>
      <c r="D57" s="74" t="s">
        <v>23</v>
      </c>
      <c r="E57" s="106"/>
      <c r="F57" s="28">
        <v>0.2</v>
      </c>
      <c r="G57" s="36">
        <f t="shared" si="1"/>
        <v>0</v>
      </c>
    </row>
    <row r="58" spans="1:7" ht="25" customHeight="1" x14ac:dyDescent="0.25">
      <c r="A58" s="156"/>
      <c r="B58" s="168" t="s">
        <v>4</v>
      </c>
      <c r="C58" s="168"/>
      <c r="D58" s="74" t="s">
        <v>23</v>
      </c>
      <c r="E58" s="106"/>
      <c r="F58" s="28">
        <v>0.2</v>
      </c>
      <c r="G58" s="36">
        <f t="shared" si="1"/>
        <v>0</v>
      </c>
    </row>
    <row r="59" spans="1:7" ht="25" customHeight="1" x14ac:dyDescent="0.25">
      <c r="A59" s="156"/>
      <c r="B59" s="168" t="s">
        <v>155</v>
      </c>
      <c r="C59" s="168"/>
      <c r="D59" s="74" t="s">
        <v>23</v>
      </c>
      <c r="E59" s="106"/>
      <c r="F59" s="28">
        <v>0.2</v>
      </c>
      <c r="G59" s="36">
        <f t="shared" si="1"/>
        <v>0</v>
      </c>
    </row>
    <row r="60" spans="1:7" ht="25" customHeight="1" thickBot="1" x14ac:dyDescent="0.3">
      <c r="A60" s="156"/>
      <c r="B60" s="167" t="s">
        <v>5</v>
      </c>
      <c r="C60" s="167"/>
      <c r="D60" s="90" t="s">
        <v>23</v>
      </c>
      <c r="E60" s="107"/>
      <c r="F60" s="29">
        <v>0.2</v>
      </c>
      <c r="G60" s="43">
        <f t="shared" si="1"/>
        <v>0</v>
      </c>
    </row>
    <row r="61" spans="1:7" ht="25" customHeight="1" x14ac:dyDescent="0.25">
      <c r="A61" s="156"/>
      <c r="B61" s="165" t="s">
        <v>127</v>
      </c>
      <c r="C61" s="166"/>
      <c r="D61" s="91" t="s">
        <v>128</v>
      </c>
      <c r="E61" s="108"/>
      <c r="F61" s="87">
        <v>0.2</v>
      </c>
      <c r="G61" s="109">
        <f t="shared" si="1"/>
        <v>0</v>
      </c>
    </row>
    <row r="62" spans="1:7" ht="25" customHeight="1" x14ac:dyDescent="0.25">
      <c r="A62" s="156"/>
      <c r="B62" s="162" t="s">
        <v>124</v>
      </c>
      <c r="C62" s="168"/>
      <c r="D62" s="15" t="s">
        <v>128</v>
      </c>
      <c r="E62" s="106"/>
      <c r="F62" s="28">
        <v>0.2</v>
      </c>
      <c r="G62" s="36">
        <f t="shared" si="1"/>
        <v>0</v>
      </c>
    </row>
    <row r="63" spans="1:7" ht="25" customHeight="1" thickBot="1" x14ac:dyDescent="0.3">
      <c r="A63" s="170"/>
      <c r="B63" s="173" t="s">
        <v>125</v>
      </c>
      <c r="C63" s="174"/>
      <c r="D63" s="26" t="s">
        <v>128</v>
      </c>
      <c r="E63" s="107"/>
      <c r="F63" s="29">
        <v>0.2</v>
      </c>
      <c r="G63" s="43">
        <f t="shared" si="1"/>
        <v>0</v>
      </c>
    </row>
    <row r="64" spans="1:7" ht="15" customHeight="1" x14ac:dyDescent="0.25">
      <c r="A64" s="7"/>
      <c r="E64" s="7"/>
      <c r="F64" s="7"/>
      <c r="G64" s="7"/>
    </row>
  </sheetData>
  <mergeCells count="55">
    <mergeCell ref="B31:C31"/>
    <mergeCell ref="B32:C32"/>
    <mergeCell ref="B6:C6"/>
    <mergeCell ref="D6:G6"/>
    <mergeCell ref="B7:C7"/>
    <mergeCell ref="D7:G7"/>
    <mergeCell ref="B9:H9"/>
    <mergeCell ref="A1:G1"/>
    <mergeCell ref="B2:G2"/>
    <mergeCell ref="B4:C4"/>
    <mergeCell ref="D4:G4"/>
    <mergeCell ref="B5:C5"/>
    <mergeCell ref="D5:G5"/>
    <mergeCell ref="B46:C46"/>
    <mergeCell ref="B49:C49"/>
    <mergeCell ref="A39:A63"/>
    <mergeCell ref="A32:A35"/>
    <mergeCell ref="B34:C34"/>
    <mergeCell ref="B52:C52"/>
    <mergeCell ref="B33:C33"/>
    <mergeCell ref="B62:C62"/>
    <mergeCell ref="B63:C63"/>
    <mergeCell ref="B35:C35"/>
    <mergeCell ref="B37:C37"/>
    <mergeCell ref="B38:C38"/>
    <mergeCell ref="B40:C40"/>
    <mergeCell ref="B47:C47"/>
    <mergeCell ref="B48:C48"/>
    <mergeCell ref="B50:C50"/>
    <mergeCell ref="B51:C51"/>
    <mergeCell ref="B53:C53"/>
    <mergeCell ref="B54:C54"/>
    <mergeCell ref="B55:C55"/>
    <mergeCell ref="B61:C61"/>
    <mergeCell ref="B56:C56"/>
    <mergeCell ref="B57:C57"/>
    <mergeCell ref="B58:C58"/>
    <mergeCell ref="B59:C59"/>
    <mergeCell ref="B60:C60"/>
    <mergeCell ref="A36:A38"/>
    <mergeCell ref="B43:C43"/>
    <mergeCell ref="B44:C44"/>
    <mergeCell ref="B45:C45"/>
    <mergeCell ref="B41:C41"/>
    <mergeCell ref="B36:C36"/>
    <mergeCell ref="B39:C39"/>
    <mergeCell ref="B42:C42"/>
    <mergeCell ref="A27:A29"/>
    <mergeCell ref="B27:B29"/>
    <mergeCell ref="A16:A17"/>
    <mergeCell ref="B16:B17"/>
    <mergeCell ref="A18:A19"/>
    <mergeCell ref="B18:B19"/>
    <mergeCell ref="A20:A21"/>
    <mergeCell ref="B20:B21"/>
  </mergeCells>
  <pageMargins left="0.25" right="0.25" top="0.75" bottom="0.75" header="0.3" footer="0.3"/>
  <pageSetup paperSize="9" scale="73" orientation="portrait" r:id="rId1"/>
  <headerFooter alignWithMargins="0">
    <oddHeader>&amp;LCaisse des Dépôts</oddHeader>
    <oddFooter>&amp;L&amp;1#&amp;"Calibri"&amp;10 Interne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6864C-1E9D-4D24-96D6-00766DCAFE18}">
  <sheetPr>
    <pageSetUpPr fitToPage="1"/>
  </sheetPr>
  <dimension ref="A1:J61"/>
  <sheetViews>
    <sheetView showGridLines="0" zoomScaleNormal="100" zoomScaleSheetLayoutView="100" workbookViewId="0">
      <selection activeCell="H12" sqref="H12"/>
    </sheetView>
  </sheetViews>
  <sheetFormatPr baseColWidth="10" defaultColWidth="0" defaultRowHeight="0" customHeight="1" zeroHeight="1" x14ac:dyDescent="0.25"/>
  <cols>
    <col min="1" max="1" width="14.26953125" style="3" customWidth="1"/>
    <col min="2" max="2" width="53.7265625" style="3" customWidth="1"/>
    <col min="3" max="3" width="34.1796875" style="3" bestFit="1" customWidth="1"/>
    <col min="4" max="6" width="16.1796875" style="3" customWidth="1"/>
    <col min="7" max="7" width="7.81640625" style="3" customWidth="1"/>
    <col min="8" max="8" width="19.453125" style="3" customWidth="1"/>
    <col min="9" max="9" width="0.1796875" style="8" customWidth="1"/>
    <col min="10" max="10" width="11.453125" style="4" customWidth="1"/>
    <col min="11" max="16380" width="11.453125" style="3" customWidth="1"/>
    <col min="16381" max="16381" width="4.81640625" style="3" customWidth="1"/>
    <col min="16382" max="16382" width="2.81640625" style="3" customWidth="1"/>
    <col min="16383" max="16383" width="9.81640625" style="3" customWidth="1"/>
    <col min="16384" max="16384" width="4.26953125" style="3" customWidth="1"/>
  </cols>
  <sheetData>
    <row r="1" spans="1:9" ht="78.75" customHeight="1" x14ac:dyDescent="0.25">
      <c r="A1" s="123" t="s">
        <v>120</v>
      </c>
      <c r="B1" s="123"/>
      <c r="C1" s="123"/>
      <c r="D1" s="123"/>
      <c r="E1" s="123"/>
      <c r="F1" s="123"/>
      <c r="G1" s="123"/>
      <c r="H1" s="123"/>
    </row>
    <row r="2" spans="1:9" ht="25" customHeight="1" thickBot="1" x14ac:dyDescent="0.3">
      <c r="A2" s="6"/>
      <c r="B2" s="124" t="str">
        <f>DPGF!B2</f>
        <v>Consultation n°20235094 - Lot n°2</v>
      </c>
      <c r="C2" s="124"/>
      <c r="D2" s="124"/>
      <c r="E2" s="124"/>
      <c r="F2" s="124"/>
      <c r="G2" s="124"/>
      <c r="H2" s="124"/>
    </row>
    <row r="3" spans="1:9" ht="25" customHeight="1" x14ac:dyDescent="0.25">
      <c r="A3" s="6"/>
      <c r="B3" s="9"/>
      <c r="C3" s="9"/>
      <c r="D3" s="9"/>
      <c r="E3" s="9"/>
      <c r="F3" s="9"/>
      <c r="G3" s="9"/>
      <c r="H3" s="9"/>
    </row>
    <row r="4" spans="1:9" ht="25" customHeight="1" x14ac:dyDescent="0.25">
      <c r="A4" s="6"/>
      <c r="B4" s="125" t="s">
        <v>90</v>
      </c>
      <c r="C4" s="125"/>
      <c r="D4" s="128" t="str">
        <f>DPGF!D4</f>
        <v>A préciser</v>
      </c>
      <c r="E4" s="128"/>
      <c r="F4" s="128"/>
      <c r="G4" s="128"/>
      <c r="H4" s="128"/>
      <c r="I4" s="10"/>
    </row>
    <row r="5" spans="1:9" ht="25" customHeight="1" x14ac:dyDescent="0.25">
      <c r="A5" s="6"/>
      <c r="B5" s="126" t="s">
        <v>91</v>
      </c>
      <c r="C5" s="126"/>
      <c r="D5" s="129" t="str">
        <f>DPGF!D5</f>
        <v>oui / non</v>
      </c>
      <c r="E5" s="129"/>
      <c r="F5" s="129"/>
      <c r="G5" s="129"/>
      <c r="H5" s="129"/>
      <c r="I5" s="10"/>
    </row>
    <row r="6" spans="1:9" ht="25" customHeight="1" x14ac:dyDescent="0.25">
      <c r="A6" s="6"/>
      <c r="B6" s="126" t="s">
        <v>92</v>
      </c>
      <c r="C6" s="126"/>
      <c r="D6" s="129" t="str">
        <f>DPGF!D6</f>
        <v>A Renseigner</v>
      </c>
      <c r="E6" s="129"/>
      <c r="F6" s="129"/>
      <c r="G6" s="129"/>
      <c r="H6" s="129"/>
      <c r="I6" s="10"/>
    </row>
    <row r="7" spans="1:9" ht="25" customHeight="1" thickBot="1" x14ac:dyDescent="0.3">
      <c r="A7" s="6"/>
      <c r="B7" s="127" t="s">
        <v>93</v>
      </c>
      <c r="C7" s="127"/>
      <c r="D7" s="130" t="str">
        <f>DPGF!D7</f>
        <v>en %</v>
      </c>
      <c r="E7" s="130"/>
      <c r="F7" s="130"/>
      <c r="G7" s="130"/>
      <c r="H7" s="130"/>
      <c r="I7" s="10"/>
    </row>
    <row r="8" spans="1:9" ht="15.5" x14ac:dyDescent="0.25">
      <c r="A8" s="6"/>
      <c r="B8" s="80"/>
      <c r="C8" s="80"/>
      <c r="D8" s="81"/>
      <c r="E8" s="81"/>
      <c r="F8" s="81"/>
      <c r="G8" s="81"/>
      <c r="H8" s="81"/>
      <c r="I8" s="10"/>
    </row>
    <row r="9" spans="1:9" ht="25" customHeight="1" x14ac:dyDescent="0.25">
      <c r="A9" s="6"/>
      <c r="B9" s="177" t="s">
        <v>123</v>
      </c>
      <c r="C9" s="177"/>
      <c r="D9" s="177"/>
      <c r="E9" s="177"/>
      <c r="F9" s="177"/>
      <c r="G9" s="177"/>
      <c r="H9" s="177"/>
      <c r="I9" s="10"/>
    </row>
    <row r="10" spans="1:9" ht="19" thickBot="1" x14ac:dyDescent="0.3">
      <c r="A10" s="6"/>
      <c r="B10" s="136"/>
      <c r="C10" s="136"/>
      <c r="D10" s="136"/>
      <c r="E10" s="136"/>
      <c r="F10" s="136"/>
      <c r="G10" s="136"/>
      <c r="H10" s="136"/>
      <c r="I10" s="136"/>
    </row>
    <row r="11" spans="1:9" ht="54" customHeight="1" x14ac:dyDescent="0.25">
      <c r="A11" s="17" t="s">
        <v>25</v>
      </c>
      <c r="B11" s="18" t="s">
        <v>1</v>
      </c>
      <c r="C11" s="18" t="s">
        <v>48</v>
      </c>
      <c r="D11" s="18" t="s">
        <v>101</v>
      </c>
      <c r="E11" s="18" t="s">
        <v>116</v>
      </c>
      <c r="F11" s="18" t="s">
        <v>117</v>
      </c>
      <c r="G11" s="19" t="s">
        <v>0</v>
      </c>
      <c r="H11" s="20" t="s">
        <v>118</v>
      </c>
    </row>
    <row r="12" spans="1:9" ht="25" customHeight="1" x14ac:dyDescent="0.25">
      <c r="A12" s="21" t="s">
        <v>61</v>
      </c>
      <c r="B12" s="16" t="s">
        <v>8</v>
      </c>
      <c r="C12" s="11" t="s">
        <v>16</v>
      </c>
      <c r="D12" s="40">
        <f>BPU!E12</f>
        <v>0</v>
      </c>
      <c r="E12" s="96">
        <v>100</v>
      </c>
      <c r="F12" s="40">
        <f>D12*E12</f>
        <v>0</v>
      </c>
      <c r="G12" s="13">
        <v>0.2</v>
      </c>
      <c r="H12" s="36">
        <f>F12*1.2</f>
        <v>0</v>
      </c>
    </row>
    <row r="13" spans="1:9" ht="25" customHeight="1" x14ac:dyDescent="0.25">
      <c r="A13" s="21" t="s">
        <v>62</v>
      </c>
      <c r="B13" s="16" t="s">
        <v>56</v>
      </c>
      <c r="C13" s="11" t="s">
        <v>17</v>
      </c>
      <c r="D13" s="40">
        <f>BPU!E13</f>
        <v>0</v>
      </c>
      <c r="E13" s="96">
        <v>4</v>
      </c>
      <c r="F13" s="40">
        <f t="shared" ref="F13:F26" si="0">D13*E13</f>
        <v>0</v>
      </c>
      <c r="G13" s="13">
        <v>0.2</v>
      </c>
      <c r="H13" s="36">
        <f t="shared" ref="H13:H26" si="1">F13*1.2</f>
        <v>0</v>
      </c>
    </row>
    <row r="14" spans="1:9" ht="25" customHeight="1" x14ac:dyDescent="0.25">
      <c r="A14" s="21" t="s">
        <v>63</v>
      </c>
      <c r="B14" s="16" t="s">
        <v>46</v>
      </c>
      <c r="C14" s="11" t="s">
        <v>17</v>
      </c>
      <c r="D14" s="40">
        <f>BPU!E14</f>
        <v>0</v>
      </c>
      <c r="E14" s="96">
        <v>20</v>
      </c>
      <c r="F14" s="40">
        <f t="shared" si="0"/>
        <v>0</v>
      </c>
      <c r="G14" s="13">
        <v>0.2</v>
      </c>
      <c r="H14" s="36">
        <f t="shared" si="1"/>
        <v>0</v>
      </c>
    </row>
    <row r="15" spans="1:9" ht="25" customHeight="1" x14ac:dyDescent="0.25">
      <c r="A15" s="21" t="s">
        <v>64</v>
      </c>
      <c r="B15" s="16" t="s">
        <v>47</v>
      </c>
      <c r="C15" s="11" t="s">
        <v>17</v>
      </c>
      <c r="D15" s="40">
        <f>BPU!E15</f>
        <v>0</v>
      </c>
      <c r="E15" s="96">
        <v>50</v>
      </c>
      <c r="F15" s="40">
        <f t="shared" si="0"/>
        <v>0</v>
      </c>
      <c r="G15" s="13">
        <v>0.2</v>
      </c>
      <c r="H15" s="36">
        <f t="shared" si="1"/>
        <v>0</v>
      </c>
    </row>
    <row r="16" spans="1:9" ht="25" customHeight="1" x14ac:dyDescent="0.25">
      <c r="A16" s="156" t="s">
        <v>65</v>
      </c>
      <c r="B16" s="157" t="s">
        <v>105</v>
      </c>
      <c r="C16" s="27" t="s">
        <v>104</v>
      </c>
      <c r="D16" s="41">
        <f>BPU!E16</f>
        <v>0</v>
      </c>
      <c r="E16" s="97">
        <v>1</v>
      </c>
      <c r="F16" s="41">
        <f t="shared" si="0"/>
        <v>0</v>
      </c>
      <c r="G16" s="13">
        <v>0.2</v>
      </c>
      <c r="H16" s="37">
        <f t="shared" si="1"/>
        <v>0</v>
      </c>
    </row>
    <row r="17" spans="1:8" ht="25" customHeight="1" x14ac:dyDescent="0.25">
      <c r="A17" s="156"/>
      <c r="B17" s="157"/>
      <c r="C17" s="27" t="s">
        <v>103</v>
      </c>
      <c r="D17" s="41">
        <f>BPU!E17</f>
        <v>0</v>
      </c>
      <c r="E17" s="97">
        <v>1</v>
      </c>
      <c r="F17" s="41">
        <f t="shared" si="0"/>
        <v>0</v>
      </c>
      <c r="G17" s="13">
        <v>0.2</v>
      </c>
      <c r="H17" s="37">
        <f t="shared" si="1"/>
        <v>0</v>
      </c>
    </row>
    <row r="18" spans="1:8" ht="25" customHeight="1" x14ac:dyDescent="0.25">
      <c r="A18" s="156" t="s">
        <v>66</v>
      </c>
      <c r="B18" s="157" t="s">
        <v>106</v>
      </c>
      <c r="C18" s="27" t="s">
        <v>107</v>
      </c>
      <c r="D18" s="41">
        <f>BPU!E18</f>
        <v>0</v>
      </c>
      <c r="E18" s="97">
        <v>10</v>
      </c>
      <c r="F18" s="41">
        <f t="shared" si="0"/>
        <v>0</v>
      </c>
      <c r="G18" s="13">
        <v>0.2</v>
      </c>
      <c r="H18" s="37">
        <f t="shared" si="1"/>
        <v>0</v>
      </c>
    </row>
    <row r="19" spans="1:8" ht="25" customHeight="1" x14ac:dyDescent="0.25">
      <c r="A19" s="156"/>
      <c r="B19" s="157"/>
      <c r="C19" s="27" t="s">
        <v>108</v>
      </c>
      <c r="D19" s="41">
        <f>BPU!E19</f>
        <v>0</v>
      </c>
      <c r="E19" s="97">
        <v>1</v>
      </c>
      <c r="F19" s="41">
        <f t="shared" si="0"/>
        <v>0</v>
      </c>
      <c r="G19" s="13">
        <v>0.2</v>
      </c>
      <c r="H19" s="37">
        <f t="shared" si="1"/>
        <v>0</v>
      </c>
    </row>
    <row r="20" spans="1:8" ht="25" customHeight="1" x14ac:dyDescent="0.25">
      <c r="A20" s="156" t="s">
        <v>67</v>
      </c>
      <c r="B20" s="157" t="s">
        <v>109</v>
      </c>
      <c r="C20" s="27" t="s">
        <v>110</v>
      </c>
      <c r="D20" s="41">
        <f>BPU!E20</f>
        <v>0</v>
      </c>
      <c r="E20" s="97">
        <v>1</v>
      </c>
      <c r="F20" s="41">
        <f t="shared" si="0"/>
        <v>0</v>
      </c>
      <c r="G20" s="13">
        <v>0.2</v>
      </c>
      <c r="H20" s="37">
        <f t="shared" si="1"/>
        <v>0</v>
      </c>
    </row>
    <row r="21" spans="1:8" ht="25" customHeight="1" x14ac:dyDescent="0.25">
      <c r="A21" s="156"/>
      <c r="B21" s="157"/>
      <c r="C21" s="27" t="s">
        <v>111</v>
      </c>
      <c r="D21" s="41">
        <f>BPU!E21</f>
        <v>0</v>
      </c>
      <c r="E21" s="97">
        <v>1</v>
      </c>
      <c r="F21" s="41">
        <f t="shared" si="0"/>
        <v>0</v>
      </c>
      <c r="G21" s="13">
        <v>0.2</v>
      </c>
      <c r="H21" s="37">
        <f t="shared" si="1"/>
        <v>0</v>
      </c>
    </row>
    <row r="22" spans="1:8" ht="25" customHeight="1" x14ac:dyDescent="0.25">
      <c r="A22" s="21" t="s">
        <v>68</v>
      </c>
      <c r="B22" s="31" t="s">
        <v>45</v>
      </c>
      <c r="C22" s="11" t="s">
        <v>49</v>
      </c>
      <c r="D22" s="40">
        <f>BPU!E22</f>
        <v>0</v>
      </c>
      <c r="E22" s="96">
        <v>7</v>
      </c>
      <c r="F22" s="40">
        <f t="shared" si="0"/>
        <v>0</v>
      </c>
      <c r="G22" s="13">
        <v>0.2</v>
      </c>
      <c r="H22" s="36">
        <f t="shared" si="1"/>
        <v>0</v>
      </c>
    </row>
    <row r="23" spans="1:8" ht="25" customHeight="1" x14ac:dyDescent="0.25">
      <c r="A23" s="21" t="s">
        <v>69</v>
      </c>
      <c r="B23" s="31" t="s">
        <v>9</v>
      </c>
      <c r="C23" s="11" t="s">
        <v>50</v>
      </c>
      <c r="D23" s="40">
        <f>BPU!E23</f>
        <v>0</v>
      </c>
      <c r="E23" s="96">
        <v>1</v>
      </c>
      <c r="F23" s="40">
        <f t="shared" si="0"/>
        <v>0</v>
      </c>
      <c r="G23" s="13">
        <v>0.2</v>
      </c>
      <c r="H23" s="38">
        <f t="shared" si="1"/>
        <v>0</v>
      </c>
    </row>
    <row r="24" spans="1:8" ht="25" customHeight="1" x14ac:dyDescent="0.25">
      <c r="A24" s="21" t="s">
        <v>70</v>
      </c>
      <c r="B24" s="31" t="s">
        <v>71</v>
      </c>
      <c r="C24" s="11" t="s">
        <v>50</v>
      </c>
      <c r="D24" s="40">
        <f>BPU!E24</f>
        <v>0</v>
      </c>
      <c r="E24" s="96">
        <v>50</v>
      </c>
      <c r="F24" s="40">
        <f t="shared" si="0"/>
        <v>0</v>
      </c>
      <c r="G24" s="13">
        <v>0.2</v>
      </c>
      <c r="H24" s="38">
        <f t="shared" si="1"/>
        <v>0</v>
      </c>
    </row>
    <row r="25" spans="1:8" ht="30" customHeight="1" x14ac:dyDescent="0.25">
      <c r="A25" s="21" t="s">
        <v>72</v>
      </c>
      <c r="B25" s="31" t="s">
        <v>44</v>
      </c>
      <c r="C25" s="11" t="s">
        <v>51</v>
      </c>
      <c r="D25" s="40">
        <f>BPU!E25</f>
        <v>0</v>
      </c>
      <c r="E25" s="96">
        <v>1</v>
      </c>
      <c r="F25" s="40">
        <f t="shared" si="0"/>
        <v>0</v>
      </c>
      <c r="G25" s="13">
        <v>0.2</v>
      </c>
      <c r="H25" s="36">
        <f t="shared" si="1"/>
        <v>0</v>
      </c>
    </row>
    <row r="26" spans="1:8" ht="25" customHeight="1" thickBot="1" x14ac:dyDescent="0.3">
      <c r="A26" s="22" t="s">
        <v>73</v>
      </c>
      <c r="B26" s="23" t="s">
        <v>43</v>
      </c>
      <c r="C26" s="24" t="s">
        <v>75</v>
      </c>
      <c r="D26" s="44">
        <f>BPU!E26</f>
        <v>0</v>
      </c>
      <c r="E26" s="98">
        <v>100</v>
      </c>
      <c r="F26" s="44">
        <f t="shared" si="0"/>
        <v>0</v>
      </c>
      <c r="G26" s="25">
        <v>0.2</v>
      </c>
      <c r="H26" s="43">
        <f t="shared" si="1"/>
        <v>0</v>
      </c>
    </row>
    <row r="27" spans="1:8" ht="15" thickBot="1" x14ac:dyDescent="0.3">
      <c r="A27" s="5"/>
      <c r="B27" s="2"/>
    </row>
    <row r="28" spans="1:8" ht="54" customHeight="1" thickBot="1" x14ac:dyDescent="0.3">
      <c r="A28" s="83" t="s">
        <v>25</v>
      </c>
      <c r="B28" s="185" t="s">
        <v>42</v>
      </c>
      <c r="C28" s="185"/>
      <c r="D28" s="84" t="s">
        <v>101</v>
      </c>
      <c r="E28" s="84" t="s">
        <v>116</v>
      </c>
      <c r="F28" s="84" t="s">
        <v>117</v>
      </c>
      <c r="G28" s="85" t="s">
        <v>0</v>
      </c>
      <c r="H28" s="89" t="s">
        <v>118</v>
      </c>
    </row>
    <row r="29" spans="1:8" ht="25" customHeight="1" x14ac:dyDescent="0.25">
      <c r="A29" s="158" t="s">
        <v>62</v>
      </c>
      <c r="B29" s="166" t="s">
        <v>132</v>
      </c>
      <c r="C29" s="166"/>
      <c r="D29" s="105">
        <f>BPU!E32</f>
        <v>0</v>
      </c>
      <c r="E29" s="114">
        <v>1</v>
      </c>
      <c r="F29" s="105">
        <f>D29*E29</f>
        <v>0</v>
      </c>
      <c r="G29" s="87">
        <v>0.2</v>
      </c>
      <c r="H29" s="109">
        <f>F29*1.2</f>
        <v>0</v>
      </c>
    </row>
    <row r="30" spans="1:8" ht="25" customHeight="1" x14ac:dyDescent="0.25">
      <c r="A30" s="159"/>
      <c r="B30" s="168" t="s">
        <v>133</v>
      </c>
      <c r="C30" s="168"/>
      <c r="D30" s="106">
        <f>BPU!E33</f>
        <v>0</v>
      </c>
      <c r="E30" s="115">
        <v>1</v>
      </c>
      <c r="F30" s="106">
        <f t="shared" ref="F30:F60" si="2">D30*E30</f>
        <v>0</v>
      </c>
      <c r="G30" s="28">
        <v>0.2</v>
      </c>
      <c r="H30" s="36">
        <f t="shared" ref="H30:H60" si="3">F30*1.2</f>
        <v>0</v>
      </c>
    </row>
    <row r="31" spans="1:8" ht="25" customHeight="1" x14ac:dyDescent="0.25">
      <c r="A31" s="159"/>
      <c r="B31" s="171" t="s">
        <v>134</v>
      </c>
      <c r="C31" s="172"/>
      <c r="D31" s="106">
        <f>BPU!E35</f>
        <v>0</v>
      </c>
      <c r="E31" s="115">
        <v>1</v>
      </c>
      <c r="F31" s="106">
        <f t="shared" ref="F31" si="4">D31*E31</f>
        <v>0</v>
      </c>
      <c r="G31" s="28">
        <v>0.2</v>
      </c>
      <c r="H31" s="36">
        <f t="shared" ref="H31" si="5">F31*1.2</f>
        <v>0</v>
      </c>
    </row>
    <row r="32" spans="1:8" ht="25" customHeight="1" thickBot="1" x14ac:dyDescent="0.3">
      <c r="A32" s="160"/>
      <c r="B32" s="167" t="s">
        <v>135</v>
      </c>
      <c r="C32" s="167"/>
      <c r="D32" s="107">
        <f>BPU!E35</f>
        <v>0</v>
      </c>
      <c r="E32" s="116">
        <v>1</v>
      </c>
      <c r="F32" s="107">
        <f t="shared" si="2"/>
        <v>0</v>
      </c>
      <c r="G32" s="29">
        <v>0.2</v>
      </c>
      <c r="H32" s="43">
        <f t="shared" si="3"/>
        <v>0</v>
      </c>
    </row>
    <row r="33" spans="1:8" ht="25" customHeight="1" x14ac:dyDescent="0.25">
      <c r="A33" s="158" t="s">
        <v>63</v>
      </c>
      <c r="B33" s="166" t="s">
        <v>148</v>
      </c>
      <c r="C33" s="166"/>
      <c r="D33" s="105">
        <f>BPU!E36</f>
        <v>0</v>
      </c>
      <c r="E33" s="114">
        <v>5</v>
      </c>
      <c r="F33" s="105">
        <f t="shared" si="2"/>
        <v>0</v>
      </c>
      <c r="G33" s="87">
        <v>0.2</v>
      </c>
      <c r="H33" s="109">
        <f t="shared" si="3"/>
        <v>0</v>
      </c>
    </row>
    <row r="34" spans="1:8" ht="25" customHeight="1" x14ac:dyDescent="0.25">
      <c r="A34" s="159"/>
      <c r="B34" s="168" t="s">
        <v>136</v>
      </c>
      <c r="C34" s="168"/>
      <c r="D34" s="106">
        <f>BPU!E37</f>
        <v>0</v>
      </c>
      <c r="E34" s="115">
        <v>2</v>
      </c>
      <c r="F34" s="106">
        <f t="shared" si="2"/>
        <v>0</v>
      </c>
      <c r="G34" s="28">
        <v>0.2</v>
      </c>
      <c r="H34" s="36">
        <f t="shared" si="3"/>
        <v>0</v>
      </c>
    </row>
    <row r="35" spans="1:8" ht="25" customHeight="1" thickBot="1" x14ac:dyDescent="0.3">
      <c r="A35" s="160"/>
      <c r="B35" s="167" t="s">
        <v>137</v>
      </c>
      <c r="C35" s="167"/>
      <c r="D35" s="107">
        <f>BPU!E38</f>
        <v>0</v>
      </c>
      <c r="E35" s="116">
        <v>10</v>
      </c>
      <c r="F35" s="107">
        <f t="shared" si="2"/>
        <v>0</v>
      </c>
      <c r="G35" s="29">
        <v>0.2</v>
      </c>
      <c r="H35" s="43">
        <f t="shared" si="3"/>
        <v>0</v>
      </c>
    </row>
    <row r="36" spans="1:8" ht="25" customHeight="1" x14ac:dyDescent="0.25">
      <c r="A36" s="181" t="s">
        <v>64</v>
      </c>
      <c r="B36" s="166" t="s">
        <v>138</v>
      </c>
      <c r="C36" s="166"/>
      <c r="D36" s="105">
        <f>BPU!E39</f>
        <v>0</v>
      </c>
      <c r="E36" s="114">
        <v>10</v>
      </c>
      <c r="F36" s="105">
        <f t="shared" si="2"/>
        <v>0</v>
      </c>
      <c r="G36" s="87">
        <v>0.2</v>
      </c>
      <c r="H36" s="109">
        <f t="shared" si="3"/>
        <v>0</v>
      </c>
    </row>
    <row r="37" spans="1:8" ht="25" customHeight="1" x14ac:dyDescent="0.25">
      <c r="A37" s="182"/>
      <c r="B37" s="168" t="s">
        <v>139</v>
      </c>
      <c r="C37" s="168"/>
      <c r="D37" s="106">
        <f>BPU!E40</f>
        <v>0</v>
      </c>
      <c r="E37" s="115">
        <v>5</v>
      </c>
      <c r="F37" s="106">
        <f t="shared" si="2"/>
        <v>0</v>
      </c>
      <c r="G37" s="28">
        <v>0.2</v>
      </c>
      <c r="H37" s="36">
        <f t="shared" si="3"/>
        <v>0</v>
      </c>
    </row>
    <row r="38" spans="1:8" ht="25" customHeight="1" thickBot="1" x14ac:dyDescent="0.3">
      <c r="A38" s="182"/>
      <c r="B38" s="167" t="s">
        <v>140</v>
      </c>
      <c r="C38" s="167"/>
      <c r="D38" s="107">
        <f>BPU!E41</f>
        <v>0</v>
      </c>
      <c r="E38" s="116">
        <v>10</v>
      </c>
      <c r="F38" s="107">
        <f t="shared" si="2"/>
        <v>0</v>
      </c>
      <c r="G38" s="29">
        <v>0.2</v>
      </c>
      <c r="H38" s="43">
        <f t="shared" si="3"/>
        <v>0</v>
      </c>
    </row>
    <row r="39" spans="1:8" ht="25" customHeight="1" x14ac:dyDescent="0.25">
      <c r="A39" s="182"/>
      <c r="B39" s="166" t="s">
        <v>141</v>
      </c>
      <c r="C39" s="166"/>
      <c r="D39" s="105">
        <f>BPU!E42</f>
        <v>0</v>
      </c>
      <c r="E39" s="114">
        <v>5</v>
      </c>
      <c r="F39" s="105">
        <f t="shared" si="2"/>
        <v>0</v>
      </c>
      <c r="G39" s="87">
        <v>0.2</v>
      </c>
      <c r="H39" s="109">
        <f t="shared" si="3"/>
        <v>0</v>
      </c>
    </row>
    <row r="40" spans="1:8" ht="25" customHeight="1" x14ac:dyDescent="0.25">
      <c r="A40" s="182"/>
      <c r="B40" s="171" t="s">
        <v>142</v>
      </c>
      <c r="C40" s="162"/>
      <c r="D40" s="106">
        <f>BPU!E43</f>
        <v>0</v>
      </c>
      <c r="E40" s="115">
        <v>5</v>
      </c>
      <c r="F40" s="106">
        <f t="shared" si="2"/>
        <v>0</v>
      </c>
      <c r="G40" s="28">
        <v>0.2</v>
      </c>
      <c r="H40" s="36">
        <f t="shared" si="3"/>
        <v>0</v>
      </c>
    </row>
    <row r="41" spans="1:8" ht="25" customHeight="1" thickBot="1" x14ac:dyDescent="0.3">
      <c r="A41" s="182"/>
      <c r="B41" s="184" t="s">
        <v>143</v>
      </c>
      <c r="C41" s="164"/>
      <c r="D41" s="107">
        <f>BPU!E44</f>
        <v>0</v>
      </c>
      <c r="E41" s="116">
        <v>3</v>
      </c>
      <c r="F41" s="107">
        <f t="shared" si="2"/>
        <v>0</v>
      </c>
      <c r="G41" s="29">
        <v>0.2</v>
      </c>
      <c r="H41" s="43">
        <f t="shared" si="3"/>
        <v>0</v>
      </c>
    </row>
    <row r="42" spans="1:8" ht="25" customHeight="1" x14ac:dyDescent="0.25">
      <c r="A42" s="182"/>
      <c r="B42" s="166" t="s">
        <v>144</v>
      </c>
      <c r="C42" s="166"/>
      <c r="D42" s="105">
        <f>BPU!E46</f>
        <v>0</v>
      </c>
      <c r="E42" s="114">
        <v>10</v>
      </c>
      <c r="F42" s="105">
        <f t="shared" si="2"/>
        <v>0</v>
      </c>
      <c r="G42" s="87">
        <v>0.2</v>
      </c>
      <c r="H42" s="109">
        <f t="shared" si="3"/>
        <v>0</v>
      </c>
    </row>
    <row r="43" spans="1:8" ht="25" customHeight="1" x14ac:dyDescent="0.25">
      <c r="A43" s="182"/>
      <c r="B43" s="168" t="s">
        <v>145</v>
      </c>
      <c r="C43" s="168"/>
      <c r="D43" s="106">
        <f>BPU!E47</f>
        <v>0</v>
      </c>
      <c r="E43" s="115">
        <v>10</v>
      </c>
      <c r="F43" s="106">
        <f t="shared" si="2"/>
        <v>0</v>
      </c>
      <c r="G43" s="28">
        <v>0.2</v>
      </c>
      <c r="H43" s="36">
        <f t="shared" si="3"/>
        <v>0</v>
      </c>
    </row>
    <row r="44" spans="1:8" ht="25" customHeight="1" x14ac:dyDescent="0.25">
      <c r="A44" s="182"/>
      <c r="B44" s="168" t="s">
        <v>146</v>
      </c>
      <c r="C44" s="168"/>
      <c r="D44" s="106">
        <f>BPU!E48</f>
        <v>0</v>
      </c>
      <c r="E44" s="115">
        <v>10</v>
      </c>
      <c r="F44" s="106">
        <f t="shared" ref="F44" si="6">D44*E44</f>
        <v>0</v>
      </c>
      <c r="G44" s="28">
        <v>0.2</v>
      </c>
      <c r="H44" s="36">
        <f t="shared" ref="H44" si="7">F44*1.2</f>
        <v>0</v>
      </c>
    </row>
    <row r="45" spans="1:8" ht="25" customHeight="1" thickBot="1" x14ac:dyDescent="0.3">
      <c r="A45" s="182"/>
      <c r="B45" s="167" t="s">
        <v>149</v>
      </c>
      <c r="C45" s="167"/>
      <c r="D45" s="107">
        <f>BPU!E48</f>
        <v>0</v>
      </c>
      <c r="E45" s="116">
        <v>10</v>
      </c>
      <c r="F45" s="107">
        <f t="shared" si="2"/>
        <v>0</v>
      </c>
      <c r="G45" s="29">
        <v>0.2</v>
      </c>
      <c r="H45" s="43">
        <f t="shared" si="3"/>
        <v>0</v>
      </c>
    </row>
    <row r="46" spans="1:8" ht="25" customHeight="1" x14ac:dyDescent="0.25">
      <c r="A46" s="182"/>
      <c r="B46" s="166" t="s">
        <v>150</v>
      </c>
      <c r="C46" s="166"/>
      <c r="D46" s="105">
        <f>BPU!E49</f>
        <v>0</v>
      </c>
      <c r="E46" s="114">
        <v>5</v>
      </c>
      <c r="F46" s="105">
        <f t="shared" si="2"/>
        <v>0</v>
      </c>
      <c r="G46" s="87">
        <v>0.2</v>
      </c>
      <c r="H46" s="109">
        <f t="shared" si="3"/>
        <v>0</v>
      </c>
    </row>
    <row r="47" spans="1:8" ht="25" customHeight="1" x14ac:dyDescent="0.25">
      <c r="A47" s="182"/>
      <c r="B47" s="168" t="s">
        <v>151</v>
      </c>
      <c r="C47" s="168"/>
      <c r="D47" s="106">
        <f>BPU!E50</f>
        <v>0</v>
      </c>
      <c r="E47" s="115">
        <v>5</v>
      </c>
      <c r="F47" s="106">
        <f t="shared" si="2"/>
        <v>0</v>
      </c>
      <c r="G47" s="28">
        <v>0.2</v>
      </c>
      <c r="H47" s="36">
        <f t="shared" si="3"/>
        <v>0</v>
      </c>
    </row>
    <row r="48" spans="1:8" ht="25" customHeight="1" thickBot="1" x14ac:dyDescent="0.3">
      <c r="A48" s="182"/>
      <c r="B48" s="167" t="s">
        <v>152</v>
      </c>
      <c r="C48" s="167"/>
      <c r="D48" s="107">
        <f>BPU!E51</f>
        <v>0</v>
      </c>
      <c r="E48" s="116">
        <v>5</v>
      </c>
      <c r="F48" s="107">
        <f t="shared" si="2"/>
        <v>0</v>
      </c>
      <c r="G48" s="29">
        <v>0.2</v>
      </c>
      <c r="H48" s="43">
        <f t="shared" si="3"/>
        <v>0</v>
      </c>
    </row>
    <row r="49" spans="1:8" ht="25" customHeight="1" x14ac:dyDescent="0.25">
      <c r="A49" s="182"/>
      <c r="B49" s="166" t="s">
        <v>153</v>
      </c>
      <c r="C49" s="166"/>
      <c r="D49" s="105">
        <f>BPU!E52</f>
        <v>0</v>
      </c>
      <c r="E49" s="114">
        <v>3</v>
      </c>
      <c r="F49" s="105">
        <f t="shared" si="2"/>
        <v>0</v>
      </c>
      <c r="G49" s="87">
        <v>0.2</v>
      </c>
      <c r="H49" s="109">
        <f t="shared" si="3"/>
        <v>0</v>
      </c>
    </row>
    <row r="50" spans="1:8" ht="25" customHeight="1" x14ac:dyDescent="0.25">
      <c r="A50" s="182"/>
      <c r="B50" s="168" t="s">
        <v>147</v>
      </c>
      <c r="C50" s="168"/>
      <c r="D50" s="106">
        <f>BPU!E53</f>
        <v>0</v>
      </c>
      <c r="E50" s="115">
        <v>3</v>
      </c>
      <c r="F50" s="106">
        <f t="shared" si="2"/>
        <v>0</v>
      </c>
      <c r="G50" s="28">
        <v>0.2</v>
      </c>
      <c r="H50" s="36">
        <f t="shared" si="3"/>
        <v>0</v>
      </c>
    </row>
    <row r="51" spans="1:8" ht="25" customHeight="1" x14ac:dyDescent="0.25">
      <c r="A51" s="182"/>
      <c r="B51" s="168" t="s">
        <v>154</v>
      </c>
      <c r="C51" s="168"/>
      <c r="D51" s="106">
        <f>BPU!E54</f>
        <v>0</v>
      </c>
      <c r="E51" s="115">
        <v>3</v>
      </c>
      <c r="F51" s="106">
        <f t="shared" si="2"/>
        <v>0</v>
      </c>
      <c r="G51" s="28">
        <v>0.2</v>
      </c>
      <c r="H51" s="36">
        <f t="shared" si="3"/>
        <v>0</v>
      </c>
    </row>
    <row r="52" spans="1:8" ht="25" customHeight="1" thickBot="1" x14ac:dyDescent="0.3">
      <c r="A52" s="182"/>
      <c r="B52" s="167" t="s">
        <v>126</v>
      </c>
      <c r="C52" s="167"/>
      <c r="D52" s="107">
        <f>BPU!E55</f>
        <v>0</v>
      </c>
      <c r="E52" s="116">
        <v>3</v>
      </c>
      <c r="F52" s="107">
        <f t="shared" si="2"/>
        <v>0</v>
      </c>
      <c r="G52" s="29">
        <v>0.2</v>
      </c>
      <c r="H52" s="43">
        <f t="shared" si="3"/>
        <v>0</v>
      </c>
    </row>
    <row r="53" spans="1:8" ht="25" customHeight="1" x14ac:dyDescent="0.25">
      <c r="A53" s="182"/>
      <c r="B53" s="166" t="s">
        <v>2</v>
      </c>
      <c r="C53" s="166"/>
      <c r="D53" s="108">
        <f>BPU!E56</f>
        <v>0</v>
      </c>
      <c r="E53" s="114">
        <v>1</v>
      </c>
      <c r="F53" s="108">
        <f t="shared" si="2"/>
        <v>0</v>
      </c>
      <c r="G53" s="87">
        <v>0.2</v>
      </c>
      <c r="H53" s="109">
        <f t="shared" si="3"/>
        <v>0</v>
      </c>
    </row>
    <row r="54" spans="1:8" ht="25" customHeight="1" x14ac:dyDescent="0.25">
      <c r="A54" s="182"/>
      <c r="B54" s="168" t="s">
        <v>3</v>
      </c>
      <c r="C54" s="168"/>
      <c r="D54" s="110">
        <f>BPU!E57</f>
        <v>0</v>
      </c>
      <c r="E54" s="117">
        <v>1</v>
      </c>
      <c r="F54" s="110">
        <f t="shared" si="2"/>
        <v>0</v>
      </c>
      <c r="G54" s="28">
        <v>0.2</v>
      </c>
      <c r="H54" s="36">
        <f t="shared" si="3"/>
        <v>0</v>
      </c>
    </row>
    <row r="55" spans="1:8" ht="25" customHeight="1" x14ac:dyDescent="0.25">
      <c r="A55" s="182"/>
      <c r="B55" s="168" t="s">
        <v>4</v>
      </c>
      <c r="C55" s="168"/>
      <c r="D55" s="111">
        <f>BPU!E58</f>
        <v>0</v>
      </c>
      <c r="E55" s="115">
        <v>1</v>
      </c>
      <c r="F55" s="111">
        <f t="shared" si="2"/>
        <v>0</v>
      </c>
      <c r="G55" s="28">
        <v>0.2</v>
      </c>
      <c r="H55" s="36">
        <f t="shared" si="3"/>
        <v>0</v>
      </c>
    </row>
    <row r="56" spans="1:8" ht="25" customHeight="1" x14ac:dyDescent="0.25">
      <c r="A56" s="182"/>
      <c r="B56" s="168" t="s">
        <v>155</v>
      </c>
      <c r="C56" s="168"/>
      <c r="D56" s="111">
        <f>BPU!E59</f>
        <v>0</v>
      </c>
      <c r="E56" s="115">
        <v>1</v>
      </c>
      <c r="F56" s="111">
        <f t="shared" si="2"/>
        <v>0</v>
      </c>
      <c r="G56" s="28">
        <v>0.2</v>
      </c>
      <c r="H56" s="36">
        <f t="shared" si="3"/>
        <v>0</v>
      </c>
    </row>
    <row r="57" spans="1:8" ht="25" customHeight="1" thickBot="1" x14ac:dyDescent="0.3">
      <c r="A57" s="182"/>
      <c r="B57" s="167" t="s">
        <v>5</v>
      </c>
      <c r="C57" s="167"/>
      <c r="D57" s="112">
        <f>BPU!E60</f>
        <v>0</v>
      </c>
      <c r="E57" s="116">
        <v>1</v>
      </c>
      <c r="F57" s="112">
        <f t="shared" si="2"/>
        <v>0</v>
      </c>
      <c r="G57" s="29">
        <v>0.2</v>
      </c>
      <c r="H57" s="43">
        <f t="shared" si="3"/>
        <v>0</v>
      </c>
    </row>
    <row r="58" spans="1:8" ht="25" customHeight="1" x14ac:dyDescent="0.25">
      <c r="A58" s="182"/>
      <c r="B58" s="180" t="s">
        <v>127</v>
      </c>
      <c r="C58" s="180"/>
      <c r="D58" s="113">
        <f>BPU!E61</f>
        <v>0</v>
      </c>
      <c r="E58" s="118">
        <v>200</v>
      </c>
      <c r="F58" s="120">
        <f t="shared" si="2"/>
        <v>0</v>
      </c>
      <c r="G58" s="88">
        <v>0.2</v>
      </c>
      <c r="H58" s="122">
        <f t="shared" si="3"/>
        <v>0</v>
      </c>
    </row>
    <row r="59" spans="1:8" ht="25" customHeight="1" x14ac:dyDescent="0.25">
      <c r="A59" s="182"/>
      <c r="B59" s="168" t="s">
        <v>124</v>
      </c>
      <c r="C59" s="168"/>
      <c r="D59" s="111">
        <f>BPU!E62</f>
        <v>0</v>
      </c>
      <c r="E59" s="115">
        <v>200</v>
      </c>
      <c r="F59" s="106">
        <f t="shared" si="2"/>
        <v>0</v>
      </c>
      <c r="G59" s="28">
        <v>0.2</v>
      </c>
      <c r="H59" s="36">
        <f t="shared" si="3"/>
        <v>0</v>
      </c>
    </row>
    <row r="60" spans="1:8" ht="25" customHeight="1" thickBot="1" x14ac:dyDescent="0.3">
      <c r="A60" s="183"/>
      <c r="B60" s="167" t="s">
        <v>125</v>
      </c>
      <c r="C60" s="167"/>
      <c r="D60" s="111">
        <f>BPU!E63</f>
        <v>0</v>
      </c>
      <c r="E60" s="119">
        <v>200</v>
      </c>
      <c r="F60" s="121">
        <f t="shared" si="2"/>
        <v>0</v>
      </c>
      <c r="G60" s="45">
        <v>0.2</v>
      </c>
      <c r="H60" s="39">
        <f t="shared" si="3"/>
        <v>0</v>
      </c>
    </row>
    <row r="61" spans="1:8" ht="25" customHeight="1" thickBot="1" x14ac:dyDescent="0.3">
      <c r="A61" s="178" t="s">
        <v>119</v>
      </c>
      <c r="B61" s="179"/>
      <c r="C61" s="179"/>
      <c r="D61" s="179"/>
      <c r="E61" s="179"/>
      <c r="F61" s="46">
        <f>SUM(F12:F26,F29:F60)</f>
        <v>0</v>
      </c>
      <c r="G61" s="47">
        <v>0.2</v>
      </c>
      <c r="H61" s="48">
        <f>SUM(H12:H26,H29:H60)</f>
        <v>0</v>
      </c>
    </row>
  </sheetData>
  <mergeCells count="55">
    <mergeCell ref="B44:C44"/>
    <mergeCell ref="A1:H1"/>
    <mergeCell ref="B2:H2"/>
    <mergeCell ref="B4:C4"/>
    <mergeCell ref="D4:H4"/>
    <mergeCell ref="B5:C5"/>
    <mergeCell ref="D5:H5"/>
    <mergeCell ref="A18:A19"/>
    <mergeCell ref="B18:B19"/>
    <mergeCell ref="A20:A21"/>
    <mergeCell ref="B20:B21"/>
    <mergeCell ref="B6:C6"/>
    <mergeCell ref="B9:H9"/>
    <mergeCell ref="D6:H6"/>
    <mergeCell ref="B7:C7"/>
    <mergeCell ref="D7:H7"/>
    <mergeCell ref="B10:I10"/>
    <mergeCell ref="A16:A17"/>
    <mergeCell ref="B16:B17"/>
    <mergeCell ref="B28:C28"/>
    <mergeCell ref="A29:A32"/>
    <mergeCell ref="B29:C29"/>
    <mergeCell ref="B30:C30"/>
    <mergeCell ref="B32:C32"/>
    <mergeCell ref="B31:C31"/>
    <mergeCell ref="B46:C46"/>
    <mergeCell ref="A33:A35"/>
    <mergeCell ref="B33:C33"/>
    <mergeCell ref="B34:C34"/>
    <mergeCell ref="B35:C35"/>
    <mergeCell ref="A36:A60"/>
    <mergeCell ref="B36:C36"/>
    <mergeCell ref="B37:C37"/>
    <mergeCell ref="B38:C38"/>
    <mergeCell ref="B39:C39"/>
    <mergeCell ref="B40:C40"/>
    <mergeCell ref="B41:C41"/>
    <mergeCell ref="B42:C42"/>
    <mergeCell ref="B43:C43"/>
    <mergeCell ref="B45:C45"/>
    <mergeCell ref="B47:C47"/>
    <mergeCell ref="B48:C48"/>
    <mergeCell ref="B49:C49"/>
    <mergeCell ref="B50:C50"/>
    <mergeCell ref="B51:C51"/>
    <mergeCell ref="B52:C52"/>
    <mergeCell ref="A61:E61"/>
    <mergeCell ref="B59:C59"/>
    <mergeCell ref="B60:C60"/>
    <mergeCell ref="B58:C58"/>
    <mergeCell ref="B53:C53"/>
    <mergeCell ref="B54:C54"/>
    <mergeCell ref="B55:C55"/>
    <mergeCell ref="B56:C56"/>
    <mergeCell ref="B57:C57"/>
  </mergeCells>
  <pageMargins left="0.25" right="0.25" top="0.75" bottom="0.75" header="0.3" footer="0.3"/>
  <pageSetup paperSize="9" scale="73" orientation="portrait" r:id="rId1"/>
  <headerFooter alignWithMargins="0">
    <oddHeader>&amp;LCaisse des Dépôts</oddHeader>
    <oddFooter>&amp;L&amp;1#&amp;"Calibri"&amp;10 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DPGF</vt:lpstr>
      <vt:lpstr>BPU</vt:lpstr>
      <vt:lpstr>DQE</vt:lpstr>
      <vt:lpstr>BPU!Zone_d_impression</vt:lpstr>
      <vt:lpstr>DPGF!Zone_d_impression</vt:lpstr>
      <vt:lpstr>DQE!Zone_d_impression</vt:lpstr>
    </vt:vector>
  </TitlesOfParts>
  <Company>Caisse des dépôts et consignations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spercot</dc:creator>
  <cp:lastModifiedBy>Theveneau, Dominique</cp:lastModifiedBy>
  <cp:lastPrinted>2023-03-17T13:46:59Z</cp:lastPrinted>
  <dcterms:created xsi:type="dcterms:W3CDTF">2009-02-25T10:17:08Z</dcterms:created>
  <dcterms:modified xsi:type="dcterms:W3CDTF">2023-05-26T12:17:08Z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6b0da4-3db3-477f-aae7-ffa237cfc891_Enabled">
    <vt:lpwstr>True</vt:lpwstr>
  </property>
  <property fmtid="{D5CDD505-2E9C-101B-9397-08002B2CF9AE}" pid="3" name="MSIP_Label_526b0da4-3db3-477f-aae7-ffa237cfc891_SiteId">
    <vt:lpwstr>6eab6365-8194-49c6-a4d0-e2d1a0fbeb74</vt:lpwstr>
  </property>
  <property fmtid="{D5CDD505-2E9C-101B-9397-08002B2CF9AE}" pid="4" name="MSIP_Label_526b0da4-3db3-477f-aae7-ffa237cfc891_Owner">
    <vt:lpwstr>Paulo.Ferreira@caissedesdepots.fr</vt:lpwstr>
  </property>
  <property fmtid="{D5CDD505-2E9C-101B-9397-08002B2CF9AE}" pid="5" name="MSIP_Label_526b0da4-3db3-477f-aae7-ffa237cfc891_SetDate">
    <vt:lpwstr>2019-02-25T08:48:09.5160811Z</vt:lpwstr>
  </property>
  <property fmtid="{D5CDD505-2E9C-101B-9397-08002B2CF9AE}" pid="6" name="MSIP_Label_526b0da4-3db3-477f-aae7-ffa237cfc891_Name">
    <vt:lpwstr>CDC-Interne</vt:lpwstr>
  </property>
  <property fmtid="{D5CDD505-2E9C-101B-9397-08002B2CF9AE}" pid="7" name="MSIP_Label_526b0da4-3db3-477f-aae7-ffa237cfc891_Application">
    <vt:lpwstr>Microsoft Azure Information Protection</vt:lpwstr>
  </property>
  <property fmtid="{D5CDD505-2E9C-101B-9397-08002B2CF9AE}" pid="8" name="MSIP_Label_526b0da4-3db3-477f-aae7-ffa237cfc891_Extended_MSFT_Method">
    <vt:lpwstr>Automatic</vt:lpwstr>
  </property>
  <property fmtid="{D5CDD505-2E9C-101B-9397-08002B2CF9AE}" pid="9" name="MSIP_Label_1387ec98-8aff-418c-9455-dc857e1ea7dc_Enabled">
    <vt:lpwstr>True</vt:lpwstr>
  </property>
  <property fmtid="{D5CDD505-2E9C-101B-9397-08002B2CF9AE}" pid="10" name="MSIP_Label_1387ec98-8aff-418c-9455-dc857e1ea7dc_SiteId">
    <vt:lpwstr>6eab6365-8194-49c6-a4d0-e2d1a0fbeb74</vt:lpwstr>
  </property>
  <property fmtid="{D5CDD505-2E9C-101B-9397-08002B2CF9AE}" pid="11" name="MSIP_Label_1387ec98-8aff-418c-9455-dc857e1ea7dc_Owner">
    <vt:lpwstr>Paulo.Ferreira@caissedesdepots.fr</vt:lpwstr>
  </property>
  <property fmtid="{D5CDD505-2E9C-101B-9397-08002B2CF9AE}" pid="12" name="MSIP_Label_1387ec98-8aff-418c-9455-dc857e1ea7dc_SetDate">
    <vt:lpwstr>2019-02-25T08:48:09.5160811Z</vt:lpwstr>
  </property>
  <property fmtid="{D5CDD505-2E9C-101B-9397-08002B2CF9AE}" pid="13" name="MSIP_Label_1387ec98-8aff-418c-9455-dc857e1ea7dc_Name">
    <vt:lpwstr>Avec marquage</vt:lpwstr>
  </property>
  <property fmtid="{D5CDD505-2E9C-101B-9397-08002B2CF9AE}" pid="14" name="MSIP_Label_1387ec98-8aff-418c-9455-dc857e1ea7dc_Application">
    <vt:lpwstr>Microsoft Azure Information Protection</vt:lpwstr>
  </property>
  <property fmtid="{D5CDD505-2E9C-101B-9397-08002B2CF9AE}" pid="15" name="MSIP_Label_1387ec98-8aff-418c-9455-dc857e1ea7dc_Parent">
    <vt:lpwstr>526b0da4-3db3-477f-aae7-ffa237cfc891</vt:lpwstr>
  </property>
  <property fmtid="{D5CDD505-2E9C-101B-9397-08002B2CF9AE}" pid="16" name="MSIP_Label_1387ec98-8aff-418c-9455-dc857e1ea7dc_Extended_MSFT_Method">
    <vt:lpwstr>Automatic</vt:lpwstr>
  </property>
  <property fmtid="{D5CDD505-2E9C-101B-9397-08002B2CF9AE}" pid="17" name="Sensitivity">
    <vt:lpwstr>CDC-Interne Avec marquage</vt:lpwstr>
  </property>
</Properties>
</file>