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GG\SDAIL\Achats\DCE-Marchés\Année 2023\20235094 - Entretien des espaces verts d'Arcueil, de Blois\03_DCE\3.1_prepa\"/>
    </mc:Choice>
  </mc:AlternateContent>
  <xr:revisionPtr revIDLastSave="0" documentId="13_ncr:1_{7A90A572-4CE6-4AB7-9009-D026121E4EF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PGF " sheetId="3" r:id="rId1"/>
    <sheet name="BPU" sheetId="7" r:id="rId2"/>
    <sheet name="DQE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6" l="1"/>
  <c r="D34" i="6"/>
  <c r="F34" i="6" s="1"/>
  <c r="C34" i="6"/>
  <c r="B34" i="6"/>
  <c r="G33" i="6"/>
  <c r="D33" i="6"/>
  <c r="F33" i="6" s="1"/>
  <c r="C33" i="6"/>
  <c r="B33" i="6"/>
  <c r="G31" i="6"/>
  <c r="G32" i="6"/>
  <c r="C32" i="6"/>
  <c r="D32" i="6"/>
  <c r="F32" i="6" s="1"/>
  <c r="D31" i="6"/>
  <c r="F31" i="6" s="1"/>
  <c r="C31" i="6"/>
  <c r="B32" i="6"/>
  <c r="B31" i="6"/>
  <c r="G30" i="6"/>
  <c r="D30" i="6"/>
  <c r="F30" i="6" s="1"/>
  <c r="C30" i="6"/>
  <c r="B30" i="6"/>
  <c r="G29" i="6"/>
  <c r="D29" i="6"/>
  <c r="F29" i="6" s="1"/>
  <c r="C29" i="6"/>
  <c r="B29" i="6"/>
  <c r="G28" i="6"/>
  <c r="D28" i="6"/>
  <c r="C28" i="6"/>
  <c r="B28" i="6"/>
  <c r="G27" i="6"/>
  <c r="D27" i="6"/>
  <c r="C27" i="6"/>
  <c r="B27" i="6"/>
  <c r="G26" i="6"/>
  <c r="D26" i="6"/>
  <c r="C26" i="6"/>
  <c r="B26" i="6"/>
  <c r="G25" i="6"/>
  <c r="D25" i="6"/>
  <c r="F25" i="6" s="1"/>
  <c r="C25" i="6"/>
  <c r="B25" i="6"/>
  <c r="G24" i="6"/>
  <c r="G22" i="6"/>
  <c r="G21" i="6"/>
  <c r="G20" i="6"/>
  <c r="G19" i="6"/>
  <c r="G18" i="6"/>
  <c r="G17" i="6"/>
  <c r="G16" i="6"/>
  <c r="G15" i="6"/>
  <c r="G14" i="6"/>
  <c r="D24" i="6"/>
  <c r="C24" i="6"/>
  <c r="B24" i="6"/>
  <c r="D22" i="6"/>
  <c r="F22" i="6" s="1"/>
  <c r="D21" i="6"/>
  <c r="F21" i="6" s="1"/>
  <c r="D20" i="6"/>
  <c r="F20" i="6" s="1"/>
  <c r="D19" i="6"/>
  <c r="F19" i="6" s="1"/>
  <c r="D17" i="6"/>
  <c r="D18" i="6"/>
  <c r="F18" i="6" s="1"/>
  <c r="D16" i="6"/>
  <c r="F16" i="6" s="1"/>
  <c r="D15" i="6"/>
  <c r="F15" i="6" s="1"/>
  <c r="C22" i="6"/>
  <c r="C21" i="6"/>
  <c r="C16" i="6"/>
  <c r="C17" i="6"/>
  <c r="C18" i="6"/>
  <c r="C19" i="6"/>
  <c r="C20" i="6"/>
  <c r="C15" i="6"/>
  <c r="C14" i="6"/>
  <c r="C13" i="6"/>
  <c r="C12" i="6"/>
  <c r="B21" i="6"/>
  <c r="B19" i="6"/>
  <c r="B17" i="6"/>
  <c r="B15" i="6"/>
  <c r="B14" i="6"/>
  <c r="B13" i="6"/>
  <c r="B12" i="6"/>
  <c r="D14" i="6"/>
  <c r="F14" i="6" s="1"/>
  <c r="G13" i="6"/>
  <c r="D13" i="6"/>
  <c r="G82" i="7"/>
  <c r="G83" i="7"/>
  <c r="G84" i="7"/>
  <c r="G85" i="7"/>
  <c r="G22" i="7"/>
  <c r="G23" i="7"/>
  <c r="G24" i="7"/>
  <c r="G25" i="7"/>
  <c r="G26" i="7"/>
  <c r="G27" i="7"/>
  <c r="G21" i="7"/>
  <c r="G20" i="7"/>
  <c r="G19" i="7"/>
  <c r="G18" i="7"/>
  <c r="G17" i="7"/>
  <c r="G16" i="7"/>
  <c r="G15" i="7"/>
  <c r="G14" i="7"/>
  <c r="G13" i="7"/>
  <c r="G12" i="7"/>
  <c r="G12" i="6"/>
  <c r="D12" i="6"/>
  <c r="F12" i="6" s="1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D7" i="7"/>
  <c r="D6" i="7"/>
  <c r="D5" i="7"/>
  <c r="D4" i="7"/>
  <c r="C2" i="7"/>
  <c r="D7" i="6"/>
  <c r="D6" i="6"/>
  <c r="D5" i="6"/>
  <c r="D4" i="6"/>
  <c r="B2" i="6"/>
  <c r="H13" i="6" l="1"/>
  <c r="F13" i="6"/>
  <c r="H17" i="6"/>
  <c r="H16" i="6"/>
  <c r="H28" i="6"/>
  <c r="F17" i="6"/>
  <c r="H18" i="6"/>
  <c r="H24" i="6"/>
  <c r="H19" i="6"/>
  <c r="H20" i="6"/>
  <c r="H12" i="6"/>
  <c r="H21" i="6"/>
  <c r="H14" i="6"/>
  <c r="H22" i="6"/>
  <c r="H15" i="6"/>
  <c r="H32" i="6"/>
  <c r="H27" i="6"/>
  <c r="H26" i="6"/>
  <c r="F28" i="6"/>
  <c r="F24" i="6"/>
  <c r="F27" i="6"/>
  <c r="H34" i="6"/>
  <c r="F26" i="6"/>
  <c r="H31" i="6"/>
  <c r="H30" i="6"/>
  <c r="H29" i="6"/>
  <c r="H33" i="6"/>
  <c r="H25" i="6"/>
  <c r="F35" i="6" l="1"/>
  <c r="H35" i="6"/>
  <c r="D35" i="3"/>
  <c r="D41" i="3" s="1"/>
  <c r="D43" i="3" s="1"/>
  <c r="D40" i="3"/>
</calcChain>
</file>

<file path=xl/sharedStrings.xml><?xml version="1.0" encoding="utf-8"?>
<sst xmlns="http://schemas.openxmlformats.org/spreadsheetml/2006/main" count="257" uniqueCount="156">
  <si>
    <t>DESIGNATION</t>
  </si>
  <si>
    <t>Tonte et découpe des bordures</t>
  </si>
  <si>
    <t>Massifs d'arbustes, haies et couvre-sol</t>
  </si>
  <si>
    <t>Massifs de fleurs</t>
  </si>
  <si>
    <t>ENTRETIEN COURANT</t>
  </si>
  <si>
    <t>SURFACES</t>
  </si>
  <si>
    <t>*1</t>
  </si>
  <si>
    <r>
      <t xml:space="preserve">* 1 </t>
    </r>
    <r>
      <rPr>
        <b/>
        <sz val="10"/>
        <rFont val="Arial"/>
        <family val="2"/>
      </rPr>
      <t xml:space="preserve">Surfaces indiquées dans les annexes 3A, 3B, 3C et 3D ci-jointes au CCTP </t>
    </r>
  </si>
  <si>
    <t xml:space="preserve">MONTANT TOTAL GENERAL HT </t>
  </si>
  <si>
    <t xml:space="preserve">TVA </t>
  </si>
  <si>
    <t>Regarnissage</t>
  </si>
  <si>
    <t>Traitements (fertilisation, parasites…)</t>
  </si>
  <si>
    <t>Entretien général annuel (scarification, défeutrage…)</t>
  </si>
  <si>
    <t>Drainage localisé des surfaces</t>
  </si>
  <si>
    <t>Arbres</t>
  </si>
  <si>
    <t>Entretien des surfaces</t>
  </si>
  <si>
    <t>Entretien</t>
  </si>
  <si>
    <t>Ramassage feuilles mortes</t>
  </si>
  <si>
    <t>Jardinières</t>
  </si>
  <si>
    <t>Gazons / Pelouses</t>
  </si>
  <si>
    <t>Traitements antiparasitaires</t>
  </si>
  <si>
    <t>Traitements (engrais, insecticides…)</t>
  </si>
  <si>
    <t>Traitements (insecticides…)</t>
  </si>
  <si>
    <t>Allées, voiries et aires de repos</t>
  </si>
  <si>
    <t>PRESTATION</t>
  </si>
  <si>
    <t>TVA</t>
  </si>
  <si>
    <t>Entretien (y compris arrosage)</t>
  </si>
  <si>
    <t>Entretien des sols</t>
  </si>
  <si>
    <t>Taille formation et taille douce ou raisonnée</t>
  </si>
  <si>
    <t>Entretien et taille végétaux</t>
  </si>
  <si>
    <t>Entretien des fleurs (y compris arrosage)</t>
  </si>
  <si>
    <t>diamètre tronc &lt; 1,50 m</t>
  </si>
  <si>
    <t>diamètre tronc &gt; 1,50 m</t>
  </si>
  <si>
    <t>diamètre souche &lt; 1,00 m</t>
  </si>
  <si>
    <t>diamètre souche &gt; 1,00 m</t>
  </si>
  <si>
    <t>PRECISIONS</t>
  </si>
  <si>
    <r>
      <t xml:space="preserve">Décomposition du prix global et forfaitaire (DPGF)
</t>
    </r>
    <r>
      <rPr>
        <i/>
        <sz val="20"/>
        <color rgb="FFFF0000"/>
        <rFont val="Calibri"/>
        <family val="2"/>
        <scheme val="minor"/>
      </rPr>
      <t>Annexe à l'acte d'engagement</t>
    </r>
  </si>
  <si>
    <t>Nom du candidat</t>
  </si>
  <si>
    <t>A préciser</t>
  </si>
  <si>
    <t>Sous-traitance prévue</t>
  </si>
  <si>
    <t>Dénomination du sous-traitant</t>
  </si>
  <si>
    <t>A Renseigner</t>
  </si>
  <si>
    <t>Part de sous-traitance envisagée</t>
  </si>
  <si>
    <t>Oui / Non</t>
  </si>
  <si>
    <t>En %</t>
  </si>
  <si>
    <t>Les candidats ne doivent apporter aucune modification au BPU (ajout ou suppression de ligne, intitulé de la désignation du produit...) et transmettre
une version modifiable pour l'analyse des offres.</t>
  </si>
  <si>
    <t xml:space="preserve"> €/arbre</t>
  </si>
  <si>
    <t>€/arbuste</t>
  </si>
  <si>
    <t>FLEURISSEMENT</t>
  </si>
  <si>
    <t>€/plante</t>
  </si>
  <si>
    <t>FOURNITURE DE VEGETAUX</t>
  </si>
  <si>
    <t>ENTRETIEN COURANT/AN (€ HT)</t>
  </si>
  <si>
    <t>PRIX (€ HT/AN)</t>
  </si>
  <si>
    <t>FLEURISSEMENT/AN (€ HT)</t>
  </si>
  <si>
    <t>MONTANT ANNUEL TOTAL DES PRESTATIONS FORFAITAIRES (€ HT)</t>
  </si>
  <si>
    <t>Consultation n°20235094 - Lot n°1</t>
  </si>
  <si>
    <t>QUANTITES ESTIMATIVES</t>
  </si>
  <si>
    <t>MONTANT ESTIMATIF
(€ HT)</t>
  </si>
  <si>
    <t>Montant total estimatif annuel</t>
  </si>
  <si>
    <t>Art. du CCTP</t>
  </si>
  <si>
    <t>Art 7.2.1</t>
  </si>
  <si>
    <t>Art 7.2.2</t>
  </si>
  <si>
    <t>Art 7.2.3</t>
  </si>
  <si>
    <t>Art 7.2.4</t>
  </si>
  <si>
    <t>Art 7.2.5</t>
  </si>
  <si>
    <t>Art 7.2.6</t>
  </si>
  <si>
    <t>Art 7.2.7</t>
  </si>
  <si>
    <t>Art 7.2.8</t>
  </si>
  <si>
    <t>Art  7.2</t>
  </si>
  <si>
    <t>Art 7.2.9</t>
  </si>
  <si>
    <t>Art 7.2.11</t>
  </si>
  <si>
    <t>Engazonnement par semis</t>
  </si>
  <si>
    <t xml:space="preserve">Plantation de jeunes arbres </t>
  </si>
  <si>
    <t>Plantation d’arbustes</t>
  </si>
  <si>
    <t>Plantation de vivaces, aromatiques, graminées…</t>
  </si>
  <si>
    <t>Taille douce des grands arbres (feuillus ou résineux)</t>
  </si>
  <si>
    <t>Abattage d’arbres (feuillus ou résineux)</t>
  </si>
  <si>
    <t>Essouchement (souche)</t>
  </si>
  <si>
    <t>Etude paysagère et végétale</t>
  </si>
  <si>
    <t>Elagage des arbres</t>
  </si>
  <si>
    <t>Nettoyage des surfaces imperméabilisée au nettoyeur HP</t>
  </si>
  <si>
    <t>Intervention urgente dans les 48 heures maxi qui suivent l'évènement</t>
  </si>
  <si>
    <t>hors plant</t>
  </si>
  <si>
    <t>2,50 m &lt;hauteur &lt;  5,00 m</t>
  </si>
  <si>
    <t>hauteur &gt; 5,00 m</t>
  </si>
  <si>
    <t>honoraires Moe (prestation intellectuelle)</t>
  </si>
  <si>
    <t>main d'œuvre + machine</t>
  </si>
  <si>
    <t xml:space="preserve">  WE et jours fériés</t>
  </si>
  <si>
    <t>gazon rustique (€ / m²)</t>
  </si>
  <si>
    <t xml:space="preserve"> € / unité</t>
  </si>
  <si>
    <t>Arbre fruitier : Pommier Reine des reinettes (10 L )</t>
  </si>
  <si>
    <t>Arbre fruitier : Citronnier (25 L)</t>
  </si>
  <si>
    <t>Arbre fruitier : Poirier Concorde (10 L)</t>
  </si>
  <si>
    <t>Arbre fruitier : Abricotier (25 L )</t>
  </si>
  <si>
    <t>Arbre fruitier : Cerisier (10 L)</t>
  </si>
  <si>
    <t>Arbre fruitier : Pêcher (10 L)</t>
  </si>
  <si>
    <t>Arbre fruitier : Figuier (10 L)</t>
  </si>
  <si>
    <t>Arbre fruitier : Prunier (10 L)</t>
  </si>
  <si>
    <t>Arbuste  : Céanothe Blue  Jeans (godet 9 cm)</t>
  </si>
  <si>
    <t>Arbuste : Erable du Japon Atropurpureum  (pot 1,3 L)</t>
  </si>
  <si>
    <t>Arbuste : Lilas nain Miss Kim (godet 9 cm)</t>
  </si>
  <si>
    <t>Plante Vivace couvre-sol : Delosperma Ocean Orange Wonder  (godet 9 cm)</t>
  </si>
  <si>
    <t>Plante Vivace couvre-sol : géranium de Madère (godet 9 cm)</t>
  </si>
  <si>
    <t>Plante Vivace couvre-sol : Sedum Orpin Angelina Yellow  (godet 9 cm)</t>
  </si>
  <si>
    <t>Plante Vivace haute  : Duo de miscanthus  (godet 9 cm)</t>
  </si>
  <si>
    <t>Plante Vivace haute :  Ail d'ornement Lavender Bubbles  (godet 9 cm)</t>
  </si>
  <si>
    <t>Plante Vivace haute : bambous non traçant Fargesia Rufa (pot 10 L)</t>
  </si>
  <si>
    <t>Plante Graminée : Pennisetum Herbe aux écouvillons rose  (godet 9 cm)</t>
  </si>
  <si>
    <t>Plante Graminée : Muskingumensis Little Midge  (godet 9 cm)</t>
  </si>
  <si>
    <t>Plante Graminée : Miscanthus Gracillimus  (godet 9 cm)</t>
  </si>
  <si>
    <t>Plante Graminée : Fétuque bleue (godet 9 cm)</t>
  </si>
  <si>
    <t>Plante Aromatique : Romarin rampant Corsican Blue (godet 9 cm)</t>
  </si>
  <si>
    <t>Plante Aromatique : Thym Creeping Red (godet 9 cm)</t>
  </si>
  <si>
    <t>Plante Aromatique : sauge officinale (godet 9 cm)</t>
  </si>
  <si>
    <t>Plante Grimpante : Clématite d'Armand (godet 9 cm)</t>
  </si>
  <si>
    <t>Plante Grimpante : Vigne vierge de Veitch (pot 1 L)</t>
  </si>
  <si>
    <t>Plante Grimpante : kiwi autofertile (pot 1 L)</t>
  </si>
  <si>
    <t>Plantes Grimpante : Bignone Indian Summer (pot 1 L)</t>
  </si>
  <si>
    <t>Photinia reb robin C100/125</t>
  </si>
  <si>
    <t>Spiraea vanhouttei C60/80</t>
  </si>
  <si>
    <t>Spiraea billardii C60/80</t>
  </si>
  <si>
    <t>Ribes sanguineum C60/80</t>
  </si>
  <si>
    <t>Nandina domestica C3/40</t>
  </si>
  <si>
    <t>Bulbes : Tulipes à fleur de pivoine en mélange</t>
  </si>
  <si>
    <t>Bulbes : Dahlia cactus nains en mélange</t>
  </si>
  <si>
    <t xml:space="preserve">Bulbes : Narcisses en mélange </t>
  </si>
  <si>
    <t>€/20 unités</t>
  </si>
  <si>
    <t>Plante Aromatique : Lavande (godet 9 cm)</t>
  </si>
  <si>
    <t>Plante Graminée : Imperata (godet 9 cm)</t>
  </si>
  <si>
    <t>Plante Vivace haute :  Panicum (godet 9 cm)</t>
  </si>
  <si>
    <t>Plante Vivace couvre-sol : Hémérocalles naines (godet 9 cm)</t>
  </si>
  <si>
    <t>Plante Vivace couvre-sol : Nepeta (godet 9 cm)</t>
  </si>
  <si>
    <t>Arbuste : Magnolia (godet 9 cm)</t>
  </si>
  <si>
    <t>Arbuste : La Viorne (godet 9 cm)</t>
  </si>
  <si>
    <t>Arbuste : Hortensia (godet 9 cm)</t>
  </si>
  <si>
    <t>Arbre fruitier : Olivier (25 L )</t>
  </si>
  <si>
    <t>Arbre feuillus : Chêne (10 L)</t>
  </si>
  <si>
    <t>Arbre feuillus : Erable (25 L )</t>
  </si>
  <si>
    <t>Arbre feuillus : Bouleau (10 L)</t>
  </si>
  <si>
    <t>Arbre feuillus : Tilleul (25 L)</t>
  </si>
  <si>
    <t>Arbre feuillus : Charme (godet 15 cm)</t>
  </si>
  <si>
    <t>Arbre feuillus : Maronnier (10 L)</t>
  </si>
  <si>
    <t>Arbre feuillus : Hêtre (10 L)</t>
  </si>
  <si>
    <t>Arbre résineux : Mélèze (10 L)</t>
  </si>
  <si>
    <t>Arbre résineux : Cèdre (10 L)</t>
  </si>
  <si>
    <t>Arbre résineux : Cyprès (10 L)</t>
  </si>
  <si>
    <t>Arbre résineux : Pins (10 L)</t>
  </si>
  <si>
    <t>SURFACES (m²)</t>
  </si>
  <si>
    <r>
      <t xml:space="preserve">Pour la période du 15 Mai au 15 Octobre
</t>
    </r>
    <r>
      <rPr>
        <i/>
        <sz val="11"/>
        <rFont val="Calibri"/>
        <family val="2"/>
        <scheme val="minor"/>
      </rPr>
      <t>Prix d'un fleurissement estival en terre et en jardinière choisi parmi les deux propositions de fleurissement  estival demandées</t>
    </r>
  </si>
  <si>
    <r>
      <t xml:space="preserve">Pour la période du 16 Octobre au 14  Mai
</t>
    </r>
    <r>
      <rPr>
        <i/>
        <sz val="11"/>
        <rFont val="Calibri"/>
        <family val="2"/>
        <scheme val="minor"/>
      </rPr>
      <t>Prix d'un fleurissement printanier en terre et en jardinière choisi parmi les deux propositions de fleurissement printanier demandées</t>
    </r>
  </si>
  <si>
    <t xml:space="preserve">    Jours ouvrés
(entre 7h et 20h)</t>
  </si>
  <si>
    <t xml:space="preserve">    Jours ouvrés
(entre 20h et 7h)</t>
  </si>
  <si>
    <t>PRIX UNITAIRE
(€ HT)</t>
  </si>
  <si>
    <t>Attention : Le DQE n'a pas de valeur contractuelle et n'a vocation qu'à permettre la comparaison des offres financières.
En conséquence, les quantités estimatives précisées ci-dessous ne doivent pas être modifiées.</t>
  </si>
  <si>
    <t>Détail Quantitatif Estimatif (DQE)</t>
  </si>
  <si>
    <r>
      <t xml:space="preserve">Bordereau des Prix Unitaires (BPU)
</t>
    </r>
    <r>
      <rPr>
        <i/>
        <sz val="20"/>
        <color rgb="FFFF0000"/>
        <rFont val="Calibri"/>
        <family val="2"/>
        <scheme val="minor"/>
      </rPr>
      <t>Annexe à l'acte d'engagement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</si>
</sst>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26"/>
      <color rgb="FFFF0000"/>
      <name val="Calibri"/>
      <family val="2"/>
      <scheme val="minor"/>
    </font>
    <font>
      <i/>
      <sz val="2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FF0000"/>
      </bottom>
      <diagonal/>
    </border>
    <border>
      <left/>
      <right/>
      <top/>
      <bottom style="medium">
        <color rgb="FF007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4" fontId="9" fillId="0" borderId="0" xfId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44" fontId="9" fillId="3" borderId="0" xfId="1" applyFont="1" applyFill="1" applyBorder="1" applyAlignment="1">
      <alignment vertical="center"/>
    </xf>
    <xf numFmtId="44" fontId="9" fillId="0" borderId="1" xfId="1" applyFont="1" applyFill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center"/>
    </xf>
    <xf numFmtId="9" fontId="9" fillId="0" borderId="11" xfId="0" applyNumberFormat="1" applyFont="1" applyBorder="1" applyAlignment="1">
      <alignment horizontal="center" vertical="center"/>
    </xf>
    <xf numFmtId="10" fontId="16" fillId="0" borderId="1" xfId="0" applyNumberFormat="1" applyFont="1" applyFill="1" applyBorder="1" applyAlignment="1">
      <alignment horizontal="right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0" fontId="9" fillId="0" borderId="29" xfId="0" applyFont="1" applyBorder="1" applyAlignment="1">
      <alignment horizontal="center" vertical="center" wrapText="1"/>
    </xf>
    <xf numFmtId="165" fontId="9" fillId="0" borderId="29" xfId="1" applyNumberFormat="1" applyFont="1" applyBorder="1" applyAlignment="1">
      <alignment horizontal="right" vertical="center"/>
    </xf>
    <xf numFmtId="0" fontId="9" fillId="0" borderId="23" xfId="0" applyFont="1" applyBorder="1" applyAlignment="1">
      <alignment horizontal="center" vertical="center"/>
    </xf>
    <xf numFmtId="9" fontId="9" fillId="0" borderId="23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right" vertical="center"/>
    </xf>
    <xf numFmtId="0" fontId="14" fillId="3" borderId="0" xfId="0" applyFont="1" applyFill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18" fillId="0" borderId="0" xfId="0" applyFont="1"/>
    <xf numFmtId="0" fontId="11" fillId="0" borderId="0" xfId="0" applyFont="1" applyBorder="1" applyAlignment="1">
      <alignment horizontal="center" vertical="center" wrapText="1"/>
    </xf>
    <xf numFmtId="0" fontId="9" fillId="0" borderId="0" xfId="0" applyFont="1"/>
    <xf numFmtId="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9" fontId="9" fillId="0" borderId="23" xfId="0" applyNumberFormat="1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/>
    </xf>
    <xf numFmtId="9" fontId="9" fillId="0" borderId="30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right" vertical="center" indent="1"/>
    </xf>
    <xf numFmtId="0" fontId="18" fillId="3" borderId="0" xfId="0" applyFont="1" applyFill="1"/>
    <xf numFmtId="0" fontId="11" fillId="3" borderId="0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center" wrapText="1"/>
    </xf>
    <xf numFmtId="0" fontId="10" fillId="3" borderId="7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12" fillId="3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14" fillId="3" borderId="0" xfId="0" applyFont="1" applyFill="1" applyBorder="1" applyAlignment="1">
      <alignment vertical="center"/>
    </xf>
    <xf numFmtId="9" fontId="16" fillId="6" borderId="16" xfId="2" applyFont="1" applyFill="1" applyBorder="1" applyAlignment="1">
      <alignment horizontal="center" vertical="center" wrapText="1"/>
    </xf>
    <xf numFmtId="0" fontId="16" fillId="6" borderId="25" xfId="0" applyFont="1" applyFill="1" applyBorder="1" applyAlignment="1">
      <alignment horizontal="center" vertical="center"/>
    </xf>
    <xf numFmtId="0" fontId="16" fillId="6" borderId="25" xfId="0" applyFont="1" applyFill="1" applyBorder="1" applyAlignment="1">
      <alignment horizontal="center" vertical="center" wrapText="1"/>
    </xf>
    <xf numFmtId="0" fontId="16" fillId="6" borderId="26" xfId="0" applyFont="1" applyFill="1" applyBorder="1" applyAlignment="1">
      <alignment horizontal="center" vertical="center" wrapText="1"/>
    </xf>
    <xf numFmtId="0" fontId="16" fillId="6" borderId="25" xfId="0" applyFont="1" applyFill="1" applyBorder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4" fontId="9" fillId="0" borderId="27" xfId="1" applyNumberFormat="1" applyFont="1" applyBorder="1" applyAlignment="1">
      <alignment horizontal="right" vertical="center"/>
    </xf>
    <xf numFmtId="4" fontId="9" fillId="0" borderId="28" xfId="1" applyNumberFormat="1" applyFont="1" applyBorder="1" applyAlignment="1">
      <alignment horizontal="right" vertical="center"/>
    </xf>
    <xf numFmtId="4" fontId="9" fillId="0" borderId="1" xfId="2" applyNumberFormat="1" applyFont="1" applyBorder="1" applyAlignment="1">
      <alignment horizontal="right" vertical="center"/>
    </xf>
    <xf numFmtId="4" fontId="9" fillId="0" borderId="1" xfId="0" applyNumberFormat="1" applyFont="1" applyBorder="1"/>
    <xf numFmtId="4" fontId="9" fillId="0" borderId="23" xfId="0" applyNumberFormat="1" applyFont="1" applyBorder="1"/>
    <xf numFmtId="4" fontId="9" fillId="0" borderId="1" xfId="0" applyNumberFormat="1" applyFont="1" applyBorder="1" applyAlignment="1">
      <alignment vertical="center"/>
    </xf>
    <xf numFmtId="4" fontId="9" fillId="0" borderId="13" xfId="0" applyNumberFormat="1" applyFont="1" applyBorder="1" applyAlignment="1">
      <alignment vertical="center"/>
    </xf>
    <xf numFmtId="4" fontId="9" fillId="0" borderId="1" xfId="1" applyNumberFormat="1" applyFont="1" applyBorder="1" applyAlignment="1">
      <alignment horizontal="right" vertical="center"/>
    </xf>
    <xf numFmtId="4" fontId="9" fillId="0" borderId="12" xfId="1" applyNumberFormat="1" applyFont="1" applyBorder="1" applyAlignment="1">
      <alignment horizontal="right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4" fillId="0" borderId="0" xfId="0" applyFont="1" applyBorder="1" applyAlignment="1">
      <alignment horizontal="left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16" fillId="0" borderId="1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center" wrapText="1"/>
    </xf>
    <xf numFmtId="0" fontId="10" fillId="3" borderId="7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right" vertical="center"/>
    </xf>
    <xf numFmtId="0" fontId="14" fillId="3" borderId="0" xfId="0" applyFont="1" applyFill="1" applyAlignment="1">
      <alignment horizontal="center" vertical="center"/>
    </xf>
    <xf numFmtId="0" fontId="13" fillId="3" borderId="8" xfId="0" applyFont="1" applyFill="1" applyBorder="1" applyAlignment="1">
      <alignment horizontal="right" vertical="center"/>
    </xf>
    <xf numFmtId="0" fontId="14" fillId="3" borderId="8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right" vertical="center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0" fillId="3" borderId="7" xfId="0" applyFont="1" applyFill="1" applyBorder="1" applyAlignment="1">
      <alignment horizontal="left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254720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550182-4471-47E4-8513-861C521630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19895" cy="1009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1</xdr:col>
      <xdr:colOff>264245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080C24-C382-45DD-823D-0B9DA9344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0"/>
          <a:ext cx="1019895" cy="1000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1</xdr:col>
      <xdr:colOff>264245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5BADAA2-F0B2-472D-B691-FDDF8096B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0"/>
          <a:ext cx="1019895" cy="99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showGridLines="0" tabSelected="1" workbookViewId="0">
      <selection activeCell="F43" sqref="F43"/>
    </sheetView>
  </sheetViews>
  <sheetFormatPr baseColWidth="10" defaultRowHeight="12.5" x14ac:dyDescent="0.25"/>
  <cols>
    <col min="2" max="2" width="50.54296875" customWidth="1"/>
    <col min="3" max="4" width="20.54296875" customWidth="1"/>
    <col min="5" max="5" width="17" customWidth="1"/>
  </cols>
  <sheetData>
    <row r="1" spans="1:8" s="9" customFormat="1" ht="78.75" customHeight="1" x14ac:dyDescent="0.25">
      <c r="A1" s="104" t="s">
        <v>36</v>
      </c>
      <c r="B1" s="104"/>
      <c r="C1" s="104"/>
      <c r="D1" s="104"/>
      <c r="E1" s="104"/>
      <c r="F1" s="104"/>
      <c r="G1" s="104"/>
      <c r="H1" s="8"/>
    </row>
    <row r="2" spans="1:8" s="9" customFormat="1" ht="25" customHeight="1" thickBot="1" x14ac:dyDescent="0.3">
      <c r="A2" s="10"/>
      <c r="B2" s="105" t="s">
        <v>55</v>
      </c>
      <c r="C2" s="105"/>
      <c r="D2" s="105"/>
      <c r="E2" s="105"/>
      <c r="F2" s="105"/>
      <c r="G2" s="105"/>
      <c r="H2" s="8"/>
    </row>
    <row r="3" spans="1:8" s="9" customFormat="1" ht="25" customHeight="1" x14ac:dyDescent="0.25">
      <c r="A3" s="10"/>
      <c r="B3" s="11"/>
      <c r="C3" s="11"/>
      <c r="D3" s="11"/>
      <c r="E3" s="11"/>
      <c r="F3" s="11"/>
      <c r="G3" s="11"/>
      <c r="H3" s="8"/>
    </row>
    <row r="4" spans="1:8" s="9" customFormat="1" ht="25" customHeight="1" x14ac:dyDescent="0.25">
      <c r="A4" s="10"/>
      <c r="B4" s="106" t="s">
        <v>37</v>
      </c>
      <c r="C4" s="106"/>
      <c r="D4" s="107" t="s">
        <v>38</v>
      </c>
      <c r="E4" s="107"/>
      <c r="F4" s="107"/>
      <c r="G4" s="107"/>
      <c r="H4" s="12"/>
    </row>
    <row r="5" spans="1:8" s="9" customFormat="1" ht="25" customHeight="1" x14ac:dyDescent="0.25">
      <c r="A5" s="10"/>
      <c r="B5" s="108" t="s">
        <v>39</v>
      </c>
      <c r="C5" s="108"/>
      <c r="D5" s="109" t="s">
        <v>43</v>
      </c>
      <c r="E5" s="109"/>
      <c r="F5" s="109"/>
      <c r="G5" s="109"/>
      <c r="H5" s="12"/>
    </row>
    <row r="6" spans="1:8" s="9" customFormat="1" ht="25" customHeight="1" x14ac:dyDescent="0.25">
      <c r="A6" s="10"/>
      <c r="B6" s="108" t="s">
        <v>40</v>
      </c>
      <c r="C6" s="108"/>
      <c r="D6" s="109" t="s">
        <v>41</v>
      </c>
      <c r="E6" s="109"/>
      <c r="F6" s="109"/>
      <c r="G6" s="109"/>
      <c r="H6" s="12"/>
    </row>
    <row r="7" spans="1:8" s="9" customFormat="1" ht="25" customHeight="1" thickBot="1" x14ac:dyDescent="0.3">
      <c r="A7" s="10"/>
      <c r="B7" s="110" t="s">
        <v>42</v>
      </c>
      <c r="C7" s="110"/>
      <c r="D7" s="111" t="s">
        <v>44</v>
      </c>
      <c r="E7" s="111"/>
      <c r="F7" s="111"/>
      <c r="G7" s="111"/>
      <c r="H7" s="12"/>
    </row>
    <row r="8" spans="1:8" s="9" customFormat="1" ht="25" customHeight="1" x14ac:dyDescent="0.25">
      <c r="A8" s="10"/>
      <c r="B8" s="112"/>
      <c r="C8" s="112"/>
      <c r="D8" s="112"/>
      <c r="E8" s="112"/>
      <c r="F8" s="112"/>
      <c r="G8" s="112"/>
      <c r="H8" s="112"/>
    </row>
    <row r="9" spans="1:8" ht="25" customHeight="1" x14ac:dyDescent="0.25">
      <c r="B9" s="87" t="s">
        <v>4</v>
      </c>
      <c r="C9" s="88"/>
      <c r="D9" s="89"/>
      <c r="E9" s="1"/>
    </row>
    <row r="10" spans="1:8" ht="28.5" customHeight="1" x14ac:dyDescent="0.25">
      <c r="B10" s="16" t="s">
        <v>0</v>
      </c>
      <c r="C10" s="16" t="s">
        <v>147</v>
      </c>
      <c r="D10" s="17" t="s">
        <v>52</v>
      </c>
      <c r="E10" s="2"/>
    </row>
    <row r="11" spans="1:8" ht="14.5" x14ac:dyDescent="0.3">
      <c r="B11" s="96" t="s">
        <v>19</v>
      </c>
      <c r="C11" s="96"/>
      <c r="D11" s="96"/>
      <c r="E11" s="4"/>
    </row>
    <row r="12" spans="1:8" ht="14.5" x14ac:dyDescent="0.25">
      <c r="B12" s="18" t="s">
        <v>1</v>
      </c>
      <c r="C12" s="19">
        <v>3833</v>
      </c>
      <c r="D12" s="71"/>
      <c r="E12" s="2"/>
    </row>
    <row r="13" spans="1:8" ht="14.5" x14ac:dyDescent="0.25">
      <c r="B13" s="18" t="s">
        <v>12</v>
      </c>
      <c r="C13" s="19" t="s">
        <v>6</v>
      </c>
      <c r="D13" s="71"/>
      <c r="E13" s="2"/>
    </row>
    <row r="14" spans="1:8" ht="14.5" x14ac:dyDescent="0.25">
      <c r="B14" s="18" t="s">
        <v>10</v>
      </c>
      <c r="C14" s="19">
        <v>800</v>
      </c>
      <c r="D14" s="72"/>
      <c r="E14" s="2"/>
    </row>
    <row r="15" spans="1:8" ht="14.5" x14ac:dyDescent="0.25">
      <c r="B15" s="18" t="s">
        <v>11</v>
      </c>
      <c r="C15" s="19" t="s">
        <v>6</v>
      </c>
      <c r="D15" s="71"/>
      <c r="E15" s="2"/>
    </row>
    <row r="16" spans="1:8" ht="14.5" x14ac:dyDescent="0.25">
      <c r="B16" s="18" t="s">
        <v>13</v>
      </c>
      <c r="C16" s="19" t="s">
        <v>6</v>
      </c>
      <c r="D16" s="71"/>
      <c r="E16" s="2"/>
    </row>
    <row r="17" spans="2:5" ht="14.5" x14ac:dyDescent="0.3">
      <c r="B17" s="96" t="s">
        <v>14</v>
      </c>
      <c r="C17" s="96"/>
      <c r="D17" s="96"/>
      <c r="E17" s="4"/>
    </row>
    <row r="18" spans="2:5" ht="14.5" x14ac:dyDescent="0.25">
      <c r="B18" s="18" t="s">
        <v>27</v>
      </c>
      <c r="C18" s="19" t="s">
        <v>6</v>
      </c>
      <c r="D18" s="71"/>
      <c r="E18" s="2"/>
    </row>
    <row r="19" spans="2:5" ht="14.5" x14ac:dyDescent="0.25">
      <c r="B19" s="18" t="s">
        <v>28</v>
      </c>
      <c r="C19" s="19" t="s">
        <v>6</v>
      </c>
      <c r="D19" s="71"/>
      <c r="E19" s="2"/>
    </row>
    <row r="20" spans="2:5" ht="14.5" x14ac:dyDescent="0.25">
      <c r="B20" s="18" t="s">
        <v>20</v>
      </c>
      <c r="C20" s="19" t="s">
        <v>6</v>
      </c>
      <c r="D20" s="71"/>
      <c r="E20" s="2"/>
    </row>
    <row r="21" spans="2:5" ht="14.5" x14ac:dyDescent="0.3">
      <c r="B21" s="96" t="s">
        <v>2</v>
      </c>
      <c r="C21" s="96"/>
      <c r="D21" s="96"/>
      <c r="E21" s="4"/>
    </row>
    <row r="22" spans="2:5" ht="14.5" x14ac:dyDescent="0.25">
      <c r="B22" s="18" t="s">
        <v>15</v>
      </c>
      <c r="C22" s="19">
        <v>1071</v>
      </c>
      <c r="D22" s="71"/>
      <c r="E22" s="2"/>
    </row>
    <row r="23" spans="2:5" ht="14.5" x14ac:dyDescent="0.25">
      <c r="B23" s="18" t="s">
        <v>29</v>
      </c>
      <c r="C23" s="19" t="s">
        <v>6</v>
      </c>
      <c r="D23" s="71"/>
      <c r="E23" s="2"/>
    </row>
    <row r="24" spans="2:5" ht="14.5" x14ac:dyDescent="0.25">
      <c r="B24" s="18" t="s">
        <v>21</v>
      </c>
      <c r="C24" s="19" t="s">
        <v>6</v>
      </c>
      <c r="D24" s="71"/>
      <c r="E24" s="2"/>
    </row>
    <row r="25" spans="2:5" ht="14.5" x14ac:dyDescent="0.3">
      <c r="B25" s="96" t="s">
        <v>3</v>
      </c>
      <c r="C25" s="96"/>
      <c r="D25" s="96"/>
      <c r="E25" s="4"/>
    </row>
    <row r="26" spans="2:5" ht="14.5" x14ac:dyDescent="0.25">
      <c r="B26" s="18" t="s">
        <v>15</v>
      </c>
      <c r="C26" s="19">
        <v>222</v>
      </c>
      <c r="D26" s="71"/>
      <c r="E26" s="2"/>
    </row>
    <row r="27" spans="2:5" ht="14.5" x14ac:dyDescent="0.25">
      <c r="B27" s="18" t="s">
        <v>30</v>
      </c>
      <c r="C27" s="19" t="s">
        <v>6</v>
      </c>
      <c r="D27" s="71"/>
      <c r="E27" s="2"/>
    </row>
    <row r="28" spans="2:5" ht="14.5" x14ac:dyDescent="0.25">
      <c r="B28" s="18" t="s">
        <v>22</v>
      </c>
      <c r="C28" s="19" t="s">
        <v>6</v>
      </c>
      <c r="D28" s="71"/>
      <c r="E28" s="2"/>
    </row>
    <row r="29" spans="2:5" ht="14.5" x14ac:dyDescent="0.25">
      <c r="B29" s="96" t="s">
        <v>18</v>
      </c>
      <c r="C29" s="96"/>
      <c r="D29" s="96"/>
      <c r="E29" s="2"/>
    </row>
    <row r="30" spans="2:5" ht="14.5" x14ac:dyDescent="0.25">
      <c r="B30" s="18" t="s">
        <v>26</v>
      </c>
      <c r="C30" s="19">
        <v>30</v>
      </c>
      <c r="D30" s="71"/>
      <c r="E30" s="2"/>
    </row>
    <row r="31" spans="2:5" ht="14.5" x14ac:dyDescent="0.25">
      <c r="B31" s="18" t="s">
        <v>22</v>
      </c>
      <c r="C31" s="19" t="s">
        <v>6</v>
      </c>
      <c r="D31" s="71"/>
      <c r="E31" s="2"/>
    </row>
    <row r="32" spans="2:5" ht="14.5" x14ac:dyDescent="0.3">
      <c r="B32" s="96" t="s">
        <v>23</v>
      </c>
      <c r="C32" s="96"/>
      <c r="D32" s="96"/>
      <c r="E32" s="4"/>
    </row>
    <row r="33" spans="2:7" ht="14.5" x14ac:dyDescent="0.25">
      <c r="B33" s="18" t="s">
        <v>16</v>
      </c>
      <c r="C33" s="19" t="s">
        <v>6</v>
      </c>
      <c r="D33" s="71"/>
      <c r="E33" s="2"/>
    </row>
    <row r="34" spans="2:7" ht="14.5" x14ac:dyDescent="0.25">
      <c r="B34" s="18" t="s">
        <v>17</v>
      </c>
      <c r="C34" s="19" t="s">
        <v>6</v>
      </c>
      <c r="D34" s="71"/>
      <c r="E34" s="2"/>
    </row>
    <row r="35" spans="2:7" ht="23.25" customHeight="1" x14ac:dyDescent="0.25">
      <c r="B35" s="98" t="s">
        <v>51</v>
      </c>
      <c r="C35" s="98"/>
      <c r="D35" s="73">
        <f>D12+D13+D14+D15+D16+D18+D19+D20+D22+D23+D24+D26+D27+D28+D30+D31+D33+D34</f>
        <v>0</v>
      </c>
    </row>
    <row r="36" spans="2:7" ht="30" customHeight="1" x14ac:dyDescent="0.3">
      <c r="B36" s="101" t="s">
        <v>48</v>
      </c>
      <c r="C36" s="102"/>
      <c r="D36" s="103"/>
      <c r="E36" s="4"/>
    </row>
    <row r="37" spans="2:7" ht="23.25" customHeight="1" x14ac:dyDescent="0.3">
      <c r="B37" s="16" t="s">
        <v>0</v>
      </c>
      <c r="C37" s="16" t="s">
        <v>5</v>
      </c>
      <c r="D37" s="17" t="s">
        <v>52</v>
      </c>
      <c r="E37" s="4"/>
    </row>
    <row r="38" spans="2:7" ht="60" customHeight="1" x14ac:dyDescent="0.25">
      <c r="B38" s="20" t="s">
        <v>148</v>
      </c>
      <c r="C38" s="19">
        <v>100</v>
      </c>
      <c r="D38" s="71"/>
      <c r="E38" s="2"/>
    </row>
    <row r="39" spans="2:7" ht="60" customHeight="1" x14ac:dyDescent="0.25">
      <c r="B39" s="20" t="s">
        <v>149</v>
      </c>
      <c r="C39" s="19">
        <v>100</v>
      </c>
      <c r="D39" s="71"/>
      <c r="E39" s="2"/>
      <c r="F39" s="2"/>
      <c r="G39" s="2"/>
    </row>
    <row r="40" spans="2:7" ht="24.75" customHeight="1" x14ac:dyDescent="0.3">
      <c r="B40" s="98" t="s">
        <v>53</v>
      </c>
      <c r="C40" s="98"/>
      <c r="D40" s="73">
        <f>D38+D39</f>
        <v>0</v>
      </c>
      <c r="F40" s="93"/>
      <c r="G40" s="93"/>
    </row>
    <row r="41" spans="2:7" ht="24.75" customHeight="1" x14ac:dyDescent="0.3">
      <c r="B41" s="90" t="s">
        <v>54</v>
      </c>
      <c r="C41" s="90"/>
      <c r="D41" s="73">
        <f>D35+D40</f>
        <v>0</v>
      </c>
      <c r="E41" s="5"/>
      <c r="F41" s="6"/>
      <c r="G41" s="6"/>
    </row>
    <row r="42" spans="2:7" ht="24.75" customHeight="1" x14ac:dyDescent="0.3">
      <c r="B42" s="91" t="s">
        <v>9</v>
      </c>
      <c r="C42" s="92"/>
      <c r="D42" s="23">
        <v>0.2</v>
      </c>
      <c r="E42" s="7"/>
      <c r="F42" s="6"/>
      <c r="G42" s="6"/>
    </row>
    <row r="43" spans="2:7" ht="21" customHeight="1" x14ac:dyDescent="0.25">
      <c r="B43" s="94" t="s">
        <v>8</v>
      </c>
      <c r="C43" s="95"/>
      <c r="D43" s="74">
        <f>D41*(1+D42)</f>
        <v>0</v>
      </c>
      <c r="E43" s="21"/>
    </row>
    <row r="44" spans="2:7" ht="32.25" customHeight="1" x14ac:dyDescent="0.25">
      <c r="B44" s="99" t="s">
        <v>7</v>
      </c>
      <c r="C44" s="99"/>
      <c r="D44" s="100"/>
    </row>
    <row r="45" spans="2:7" ht="16.5" customHeight="1" x14ac:dyDescent="0.3">
      <c r="B45" s="97"/>
      <c r="C45" s="97"/>
      <c r="D45" s="3"/>
    </row>
    <row r="46" spans="2:7" ht="30.75" customHeight="1" x14ac:dyDescent="0.25"/>
  </sheetData>
  <mergeCells count="27">
    <mergeCell ref="B6:C6"/>
    <mergeCell ref="D6:G6"/>
    <mergeCell ref="B7:C7"/>
    <mergeCell ref="D7:G7"/>
    <mergeCell ref="B8:H8"/>
    <mergeCell ref="A1:G1"/>
    <mergeCell ref="B2:G2"/>
    <mergeCell ref="B4:C4"/>
    <mergeCell ref="D4:G4"/>
    <mergeCell ref="B5:C5"/>
    <mergeCell ref="D5:G5"/>
    <mergeCell ref="B45:C45"/>
    <mergeCell ref="B32:D32"/>
    <mergeCell ref="B35:C35"/>
    <mergeCell ref="B40:C40"/>
    <mergeCell ref="B44:D44"/>
    <mergeCell ref="B36:D36"/>
    <mergeCell ref="B9:D9"/>
    <mergeCell ref="B41:C41"/>
    <mergeCell ref="B42:C42"/>
    <mergeCell ref="F40:G40"/>
    <mergeCell ref="B43:C43"/>
    <mergeCell ref="B11:D11"/>
    <mergeCell ref="B17:D17"/>
    <mergeCell ref="B21:D21"/>
    <mergeCell ref="B25:D25"/>
    <mergeCell ref="B29:D29"/>
  </mergeCells>
  <phoneticPr fontId="6" type="noConversion"/>
  <pageMargins left="0.7" right="0.7" top="0.75" bottom="0.75" header="0.3" footer="0.3"/>
  <pageSetup paperSize="9" orientation="portrait" r:id="rId1"/>
  <headerFooter>
    <oddFooter>&amp;L&amp;1#&amp;"Calibri"&amp;10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9F517-DA80-4227-A8FC-48DCC30875E8}">
  <dimension ref="A1:I85"/>
  <sheetViews>
    <sheetView showGridLines="0" zoomScaleNormal="100" workbookViewId="0">
      <selection activeCell="J33" sqref="J33"/>
    </sheetView>
  </sheetViews>
  <sheetFormatPr baseColWidth="10" defaultColWidth="11.453125" defaultRowHeight="13" x14ac:dyDescent="0.3"/>
  <cols>
    <col min="1" max="2" width="11.453125" style="43"/>
    <col min="3" max="3" width="69.1796875" style="43" customWidth="1"/>
    <col min="4" max="4" width="25.54296875" style="43" customWidth="1"/>
    <col min="5" max="7" width="15.7265625" style="43" customWidth="1"/>
    <col min="8" max="16384" width="11.453125" style="43"/>
  </cols>
  <sheetData>
    <row r="1" spans="1:9" s="9" customFormat="1" ht="78.75" customHeight="1" x14ac:dyDescent="0.25">
      <c r="A1" s="104" t="s">
        <v>155</v>
      </c>
      <c r="B1" s="104"/>
      <c r="C1" s="104"/>
      <c r="D1" s="104"/>
      <c r="E1" s="104"/>
      <c r="F1" s="104"/>
      <c r="G1" s="104"/>
      <c r="H1" s="57"/>
      <c r="I1" s="8"/>
    </row>
    <row r="2" spans="1:9" s="9" customFormat="1" ht="25" customHeight="1" thickBot="1" x14ac:dyDescent="0.3">
      <c r="A2" s="10"/>
      <c r="B2" s="10"/>
      <c r="C2" s="58" t="str">
        <f>'DPGF '!B2</f>
        <v>Consultation n°20235094 - Lot n°1</v>
      </c>
      <c r="D2" s="58"/>
      <c r="E2" s="58"/>
      <c r="F2" s="58"/>
      <c r="G2" s="58"/>
      <c r="H2" s="59"/>
      <c r="I2" s="8"/>
    </row>
    <row r="3" spans="1:9" s="9" customFormat="1" ht="25" customHeight="1" x14ac:dyDescent="0.25">
      <c r="A3" s="10"/>
      <c r="B3" s="10"/>
      <c r="C3" s="11"/>
      <c r="D3" s="11"/>
      <c r="E3" s="11"/>
      <c r="F3" s="11"/>
      <c r="G3" s="11"/>
      <c r="H3" s="11"/>
      <c r="I3" s="8"/>
    </row>
    <row r="4" spans="1:9" s="9" customFormat="1" ht="25" customHeight="1" x14ac:dyDescent="0.25">
      <c r="A4" s="10"/>
      <c r="B4" s="106" t="s">
        <v>37</v>
      </c>
      <c r="C4" s="106"/>
      <c r="D4" s="107" t="str">
        <f>'DPGF '!D4</f>
        <v>A préciser</v>
      </c>
      <c r="E4" s="107"/>
      <c r="F4" s="107"/>
      <c r="G4" s="107"/>
      <c r="H4" s="60"/>
      <c r="I4" s="12"/>
    </row>
    <row r="5" spans="1:9" s="9" customFormat="1" ht="25" customHeight="1" x14ac:dyDescent="0.25">
      <c r="A5" s="10"/>
      <c r="B5" s="108" t="s">
        <v>39</v>
      </c>
      <c r="C5" s="108"/>
      <c r="D5" s="109" t="str">
        <f>'DPGF '!D5</f>
        <v>Oui / Non</v>
      </c>
      <c r="E5" s="109"/>
      <c r="F5" s="109"/>
      <c r="G5" s="109"/>
      <c r="H5" s="61"/>
      <c r="I5" s="12"/>
    </row>
    <row r="6" spans="1:9" s="9" customFormat="1" ht="25" customHeight="1" x14ac:dyDescent="0.25">
      <c r="A6" s="10"/>
      <c r="B6" s="108" t="s">
        <v>40</v>
      </c>
      <c r="C6" s="108"/>
      <c r="D6" s="109" t="str">
        <f>'DPGF '!D6</f>
        <v>A Renseigner</v>
      </c>
      <c r="E6" s="109"/>
      <c r="F6" s="109"/>
      <c r="G6" s="109"/>
      <c r="H6" s="61"/>
      <c r="I6" s="12"/>
    </row>
    <row r="7" spans="1:9" s="9" customFormat="1" ht="25" customHeight="1" thickBot="1" x14ac:dyDescent="0.3">
      <c r="A7" s="10"/>
      <c r="B7" s="116" t="s">
        <v>42</v>
      </c>
      <c r="C7" s="116"/>
      <c r="D7" s="111" t="str">
        <f>'DPGF '!D7</f>
        <v>En %</v>
      </c>
      <c r="E7" s="111"/>
      <c r="F7" s="111"/>
      <c r="G7" s="111"/>
      <c r="H7" s="62"/>
      <c r="I7" s="12"/>
    </row>
    <row r="8" spans="1:9" s="9" customFormat="1" ht="15.5" x14ac:dyDescent="0.25">
      <c r="A8" s="10"/>
      <c r="B8" s="10"/>
      <c r="C8" s="39"/>
      <c r="D8" s="39"/>
      <c r="E8" s="40"/>
      <c r="F8" s="40"/>
      <c r="G8" s="40"/>
      <c r="H8" s="40"/>
      <c r="I8" s="12"/>
    </row>
    <row r="9" spans="1:9" s="9" customFormat="1" ht="30" customHeight="1" x14ac:dyDescent="0.25">
      <c r="A9" s="10"/>
      <c r="B9" s="10"/>
      <c r="C9" s="113" t="s">
        <v>45</v>
      </c>
      <c r="D9" s="113"/>
      <c r="E9" s="113"/>
      <c r="F9" s="113"/>
      <c r="G9" s="113"/>
      <c r="H9" s="113"/>
      <c r="I9" s="113"/>
    </row>
    <row r="10" spans="1:9" ht="25" customHeight="1" thickBot="1" x14ac:dyDescent="0.35">
      <c r="C10" s="44"/>
      <c r="D10" s="44"/>
      <c r="E10" s="44"/>
      <c r="F10" s="44"/>
      <c r="G10" s="44"/>
    </row>
    <row r="11" spans="1:9" ht="54" customHeight="1" x14ac:dyDescent="0.35">
      <c r="B11" s="63" t="s">
        <v>59</v>
      </c>
      <c r="C11" s="64" t="s">
        <v>24</v>
      </c>
      <c r="D11" s="64" t="s">
        <v>35</v>
      </c>
      <c r="E11" s="65" t="s">
        <v>152</v>
      </c>
      <c r="F11" s="65" t="s">
        <v>25</v>
      </c>
      <c r="G11" s="66" t="s">
        <v>152</v>
      </c>
      <c r="H11" s="45"/>
    </row>
    <row r="12" spans="1:9" ht="32.15" customHeight="1" x14ac:dyDescent="0.35">
      <c r="B12" s="41" t="s">
        <v>60</v>
      </c>
      <c r="C12" s="33" t="s">
        <v>71</v>
      </c>
      <c r="D12" s="26" t="s">
        <v>88</v>
      </c>
      <c r="E12" s="75"/>
      <c r="F12" s="46">
        <v>0.2</v>
      </c>
      <c r="G12" s="78">
        <f>E12*1.2</f>
        <v>0</v>
      </c>
      <c r="H12" s="45"/>
    </row>
    <row r="13" spans="1:9" ht="32.15" customHeight="1" x14ac:dyDescent="0.35">
      <c r="B13" s="41" t="s">
        <v>61</v>
      </c>
      <c r="C13" s="33" t="s">
        <v>72</v>
      </c>
      <c r="D13" s="26" t="s">
        <v>82</v>
      </c>
      <c r="E13" s="75"/>
      <c r="F13" s="46">
        <v>0.2</v>
      </c>
      <c r="G13" s="78">
        <f t="shared" ref="G13:G20" si="0">E13*1.2</f>
        <v>0</v>
      </c>
      <c r="H13" s="45"/>
    </row>
    <row r="14" spans="1:9" ht="32.15" customHeight="1" x14ac:dyDescent="0.35">
      <c r="B14" s="41" t="s">
        <v>62</v>
      </c>
      <c r="C14" s="33" t="s">
        <v>73</v>
      </c>
      <c r="D14" s="26" t="s">
        <v>82</v>
      </c>
      <c r="E14" s="76"/>
      <c r="F14" s="14">
        <v>0.2</v>
      </c>
      <c r="G14" s="78">
        <f t="shared" si="0"/>
        <v>0</v>
      </c>
      <c r="H14" s="45"/>
    </row>
    <row r="15" spans="1:9" ht="32.15" customHeight="1" x14ac:dyDescent="0.35">
      <c r="B15" s="41" t="s">
        <v>63</v>
      </c>
      <c r="C15" s="33" t="s">
        <v>74</v>
      </c>
      <c r="D15" s="26" t="s">
        <v>82</v>
      </c>
      <c r="E15" s="75"/>
      <c r="F15" s="46">
        <v>0.2</v>
      </c>
      <c r="G15" s="78">
        <f t="shared" si="0"/>
        <v>0</v>
      </c>
      <c r="H15" s="45"/>
    </row>
    <row r="16" spans="1:9" ht="32.15" customHeight="1" x14ac:dyDescent="0.35">
      <c r="B16" s="117" t="s">
        <v>64</v>
      </c>
      <c r="C16" s="114" t="s">
        <v>75</v>
      </c>
      <c r="D16" s="31" t="s">
        <v>83</v>
      </c>
      <c r="E16" s="75"/>
      <c r="F16" s="46">
        <v>0.2</v>
      </c>
      <c r="G16" s="78">
        <f t="shared" si="0"/>
        <v>0</v>
      </c>
      <c r="H16" s="45"/>
    </row>
    <row r="17" spans="2:8" ht="32.15" customHeight="1" x14ac:dyDescent="0.35">
      <c r="B17" s="118"/>
      <c r="C17" s="115"/>
      <c r="D17" s="31" t="s">
        <v>84</v>
      </c>
      <c r="E17" s="75"/>
      <c r="F17" s="46">
        <v>0.2</v>
      </c>
      <c r="G17" s="78">
        <f t="shared" si="0"/>
        <v>0</v>
      </c>
      <c r="H17" s="45"/>
    </row>
    <row r="18" spans="2:8" ht="32.15" customHeight="1" x14ac:dyDescent="0.35">
      <c r="B18" s="117" t="s">
        <v>65</v>
      </c>
      <c r="C18" s="122" t="s">
        <v>76</v>
      </c>
      <c r="D18" s="27" t="s">
        <v>31</v>
      </c>
      <c r="E18" s="75"/>
      <c r="F18" s="46">
        <v>0.2</v>
      </c>
      <c r="G18" s="78">
        <f t="shared" si="0"/>
        <v>0</v>
      </c>
      <c r="H18" s="45"/>
    </row>
    <row r="19" spans="2:8" ht="32.15" customHeight="1" x14ac:dyDescent="0.35">
      <c r="B19" s="118"/>
      <c r="C19" s="125"/>
      <c r="D19" s="27" t="s">
        <v>32</v>
      </c>
      <c r="E19" s="75"/>
      <c r="F19" s="46">
        <v>0.2</v>
      </c>
      <c r="G19" s="78">
        <f t="shared" si="0"/>
        <v>0</v>
      </c>
      <c r="H19" s="45"/>
    </row>
    <row r="20" spans="2:8" ht="32.15" customHeight="1" x14ac:dyDescent="0.35">
      <c r="B20" s="117" t="s">
        <v>66</v>
      </c>
      <c r="C20" s="122" t="s">
        <v>77</v>
      </c>
      <c r="D20" s="27" t="s">
        <v>33</v>
      </c>
      <c r="E20" s="75"/>
      <c r="F20" s="46">
        <v>0.2</v>
      </c>
      <c r="G20" s="78">
        <f t="shared" si="0"/>
        <v>0</v>
      </c>
      <c r="H20" s="45"/>
    </row>
    <row r="21" spans="2:8" ht="32.15" customHeight="1" x14ac:dyDescent="0.35">
      <c r="B21" s="118"/>
      <c r="C21" s="125"/>
      <c r="D21" s="27" t="s">
        <v>34</v>
      </c>
      <c r="E21" s="75"/>
      <c r="F21" s="46">
        <v>0.2</v>
      </c>
      <c r="G21" s="78">
        <f>E21*1.2</f>
        <v>0</v>
      </c>
      <c r="H21" s="45"/>
    </row>
    <row r="22" spans="2:8" ht="32.15" customHeight="1" x14ac:dyDescent="0.35">
      <c r="B22" s="24" t="s">
        <v>67</v>
      </c>
      <c r="C22" s="47" t="s">
        <v>78</v>
      </c>
      <c r="D22" s="27" t="s">
        <v>85</v>
      </c>
      <c r="E22" s="75"/>
      <c r="F22" s="46">
        <v>0.2</v>
      </c>
      <c r="G22" s="78">
        <f t="shared" ref="G22:G27" si="1">E22*1.2</f>
        <v>0</v>
      </c>
      <c r="H22" s="45"/>
    </row>
    <row r="23" spans="2:8" ht="32.15" customHeight="1" x14ac:dyDescent="0.35">
      <c r="B23" s="25" t="s">
        <v>68</v>
      </c>
      <c r="C23" s="48" t="s">
        <v>79</v>
      </c>
      <c r="D23" s="28" t="s">
        <v>89</v>
      </c>
      <c r="E23" s="75"/>
      <c r="F23" s="46">
        <v>0.2</v>
      </c>
      <c r="G23" s="78">
        <f t="shared" si="1"/>
        <v>0</v>
      </c>
      <c r="H23" s="45"/>
    </row>
    <row r="24" spans="2:8" ht="32.15" customHeight="1" x14ac:dyDescent="0.35">
      <c r="B24" s="42" t="s">
        <v>69</v>
      </c>
      <c r="C24" s="49" t="s">
        <v>80</v>
      </c>
      <c r="D24" s="29" t="s">
        <v>86</v>
      </c>
      <c r="E24" s="75"/>
      <c r="F24" s="46">
        <v>0.2</v>
      </c>
      <c r="G24" s="78">
        <f t="shared" si="1"/>
        <v>0</v>
      </c>
      <c r="H24" s="45"/>
    </row>
    <row r="25" spans="2:8" ht="32.15" customHeight="1" x14ac:dyDescent="0.35">
      <c r="B25" s="119" t="s">
        <v>70</v>
      </c>
      <c r="C25" s="122" t="s">
        <v>81</v>
      </c>
      <c r="D25" s="27" t="s">
        <v>150</v>
      </c>
      <c r="E25" s="75"/>
      <c r="F25" s="46">
        <v>0.2</v>
      </c>
      <c r="G25" s="78">
        <f t="shared" si="1"/>
        <v>0</v>
      </c>
      <c r="H25" s="45"/>
    </row>
    <row r="26" spans="2:8" ht="32.15" customHeight="1" x14ac:dyDescent="0.35">
      <c r="B26" s="120"/>
      <c r="C26" s="123"/>
      <c r="D26" s="27" t="s">
        <v>151</v>
      </c>
      <c r="E26" s="75"/>
      <c r="F26" s="46">
        <v>0.2</v>
      </c>
      <c r="G26" s="78">
        <f t="shared" si="1"/>
        <v>0</v>
      </c>
      <c r="H26" s="45"/>
    </row>
    <row r="27" spans="2:8" ht="32.15" customHeight="1" thickBot="1" x14ac:dyDescent="0.4">
      <c r="B27" s="121"/>
      <c r="C27" s="124"/>
      <c r="D27" s="30" t="s">
        <v>87</v>
      </c>
      <c r="E27" s="77"/>
      <c r="F27" s="50">
        <v>0.2</v>
      </c>
      <c r="G27" s="79">
        <f t="shared" si="1"/>
        <v>0</v>
      </c>
      <c r="H27" s="45"/>
    </row>
    <row r="28" spans="2:8" ht="24.75" customHeight="1" thickBot="1" x14ac:dyDescent="0.4">
      <c r="B28" s="32"/>
      <c r="C28" s="51"/>
      <c r="D28" s="35"/>
      <c r="E28" s="52"/>
      <c r="F28" s="53"/>
      <c r="G28" s="36"/>
      <c r="H28" s="45"/>
    </row>
    <row r="29" spans="2:8" ht="54" customHeight="1" x14ac:dyDescent="0.35">
      <c r="B29" s="63" t="s">
        <v>59</v>
      </c>
      <c r="C29" s="67" t="s">
        <v>50</v>
      </c>
      <c r="D29" s="65" t="s">
        <v>35</v>
      </c>
      <c r="E29" s="65" t="s">
        <v>152</v>
      </c>
      <c r="F29" s="65" t="s">
        <v>25</v>
      </c>
      <c r="G29" s="66" t="s">
        <v>152</v>
      </c>
      <c r="H29" s="45"/>
    </row>
    <row r="30" spans="2:8" ht="24.75" customHeight="1" x14ac:dyDescent="0.35">
      <c r="B30" s="126" t="s">
        <v>61</v>
      </c>
      <c r="C30" s="33" t="s">
        <v>90</v>
      </c>
      <c r="D30" s="13" t="s">
        <v>46</v>
      </c>
      <c r="E30" s="80"/>
      <c r="F30" s="14">
        <v>0.2</v>
      </c>
      <c r="G30" s="78">
        <f>E30*1.2</f>
        <v>0</v>
      </c>
      <c r="H30" s="45"/>
    </row>
    <row r="31" spans="2:8" ht="24.75" customHeight="1" x14ac:dyDescent="0.35">
      <c r="B31" s="126"/>
      <c r="C31" s="33" t="s">
        <v>91</v>
      </c>
      <c r="D31" s="13" t="s">
        <v>46</v>
      </c>
      <c r="E31" s="80"/>
      <c r="F31" s="14">
        <v>0.2</v>
      </c>
      <c r="G31" s="78">
        <f t="shared" ref="G31:G81" si="2">E31*1.2</f>
        <v>0</v>
      </c>
      <c r="H31" s="45"/>
    </row>
    <row r="32" spans="2:8" ht="24.75" customHeight="1" x14ac:dyDescent="0.35">
      <c r="B32" s="126"/>
      <c r="C32" s="33" t="s">
        <v>92</v>
      </c>
      <c r="D32" s="13" t="s">
        <v>46</v>
      </c>
      <c r="E32" s="80"/>
      <c r="F32" s="14">
        <v>0.2</v>
      </c>
      <c r="G32" s="78">
        <f t="shared" si="2"/>
        <v>0</v>
      </c>
      <c r="H32" s="45"/>
    </row>
    <row r="33" spans="2:8" ht="24.75" customHeight="1" x14ac:dyDescent="0.35">
      <c r="B33" s="126"/>
      <c r="C33" s="33" t="s">
        <v>93</v>
      </c>
      <c r="D33" s="13" t="s">
        <v>46</v>
      </c>
      <c r="E33" s="80"/>
      <c r="F33" s="14">
        <v>0.2</v>
      </c>
      <c r="G33" s="78">
        <f t="shared" si="2"/>
        <v>0</v>
      </c>
      <c r="H33" s="45"/>
    </row>
    <row r="34" spans="2:8" ht="24.75" customHeight="1" x14ac:dyDescent="0.35">
      <c r="B34" s="126"/>
      <c r="C34" s="33" t="s">
        <v>94</v>
      </c>
      <c r="D34" s="13" t="s">
        <v>46</v>
      </c>
      <c r="E34" s="80"/>
      <c r="F34" s="14">
        <v>0.2</v>
      </c>
      <c r="G34" s="78">
        <f t="shared" si="2"/>
        <v>0</v>
      </c>
      <c r="H34" s="45"/>
    </row>
    <row r="35" spans="2:8" ht="24.75" customHeight="1" x14ac:dyDescent="0.35">
      <c r="B35" s="126"/>
      <c r="C35" s="33" t="s">
        <v>95</v>
      </c>
      <c r="D35" s="13" t="s">
        <v>46</v>
      </c>
      <c r="E35" s="80"/>
      <c r="F35" s="14">
        <v>0.2</v>
      </c>
      <c r="G35" s="78">
        <f t="shared" si="2"/>
        <v>0</v>
      </c>
      <c r="H35" s="45"/>
    </row>
    <row r="36" spans="2:8" ht="24.75" customHeight="1" x14ac:dyDescent="0.35">
      <c r="B36" s="126"/>
      <c r="C36" s="33" t="s">
        <v>96</v>
      </c>
      <c r="D36" s="13" t="s">
        <v>46</v>
      </c>
      <c r="E36" s="80"/>
      <c r="F36" s="14">
        <v>0.2</v>
      </c>
      <c r="G36" s="78">
        <f t="shared" si="2"/>
        <v>0</v>
      </c>
      <c r="H36" s="45"/>
    </row>
    <row r="37" spans="2:8" ht="24.75" customHeight="1" x14ac:dyDescent="0.35">
      <c r="B37" s="126"/>
      <c r="C37" s="33" t="s">
        <v>135</v>
      </c>
      <c r="D37" s="13" t="s">
        <v>46</v>
      </c>
      <c r="E37" s="80"/>
      <c r="F37" s="14">
        <v>0.2</v>
      </c>
      <c r="G37" s="78">
        <f t="shared" si="2"/>
        <v>0</v>
      </c>
      <c r="H37" s="45"/>
    </row>
    <row r="38" spans="2:8" ht="24.75" customHeight="1" x14ac:dyDescent="0.35">
      <c r="B38" s="126"/>
      <c r="C38" s="33" t="s">
        <v>97</v>
      </c>
      <c r="D38" s="13" t="s">
        <v>46</v>
      </c>
      <c r="E38" s="80"/>
      <c r="F38" s="14">
        <v>0.2</v>
      </c>
      <c r="G38" s="78">
        <f t="shared" si="2"/>
        <v>0</v>
      </c>
      <c r="H38" s="45"/>
    </row>
    <row r="39" spans="2:8" ht="24.75" customHeight="1" x14ac:dyDescent="0.35">
      <c r="B39" s="126" t="s">
        <v>64</v>
      </c>
      <c r="C39" s="33" t="s">
        <v>136</v>
      </c>
      <c r="D39" s="13" t="s">
        <v>46</v>
      </c>
      <c r="E39" s="80"/>
      <c r="F39" s="14">
        <v>0.2</v>
      </c>
      <c r="G39" s="78">
        <f t="shared" si="2"/>
        <v>0</v>
      </c>
      <c r="H39" s="45"/>
    </row>
    <row r="40" spans="2:8" ht="24.75" customHeight="1" x14ac:dyDescent="0.35">
      <c r="B40" s="126"/>
      <c r="C40" s="33" t="s">
        <v>137</v>
      </c>
      <c r="D40" s="13" t="s">
        <v>46</v>
      </c>
      <c r="E40" s="80"/>
      <c r="F40" s="14">
        <v>0.2</v>
      </c>
      <c r="G40" s="78">
        <f t="shared" si="2"/>
        <v>0</v>
      </c>
      <c r="H40" s="45"/>
    </row>
    <row r="41" spans="2:8" ht="24.75" customHeight="1" x14ac:dyDescent="0.35">
      <c r="B41" s="126"/>
      <c r="C41" s="33" t="s">
        <v>138</v>
      </c>
      <c r="D41" s="13" t="s">
        <v>46</v>
      </c>
      <c r="E41" s="80"/>
      <c r="F41" s="14">
        <v>0.2</v>
      </c>
      <c r="G41" s="78">
        <f t="shared" si="2"/>
        <v>0</v>
      </c>
      <c r="H41" s="45"/>
    </row>
    <row r="42" spans="2:8" ht="24.75" customHeight="1" x14ac:dyDescent="0.35">
      <c r="B42" s="126"/>
      <c r="C42" s="33" t="s">
        <v>139</v>
      </c>
      <c r="D42" s="13" t="s">
        <v>46</v>
      </c>
      <c r="E42" s="80"/>
      <c r="F42" s="14">
        <v>0.2</v>
      </c>
      <c r="G42" s="78">
        <f t="shared" si="2"/>
        <v>0</v>
      </c>
      <c r="H42" s="45"/>
    </row>
    <row r="43" spans="2:8" ht="24.75" customHeight="1" x14ac:dyDescent="0.35">
      <c r="B43" s="126"/>
      <c r="C43" s="33" t="s">
        <v>140</v>
      </c>
      <c r="D43" s="13" t="s">
        <v>46</v>
      </c>
      <c r="E43" s="80"/>
      <c r="F43" s="14">
        <v>0.2</v>
      </c>
      <c r="G43" s="78">
        <f t="shared" si="2"/>
        <v>0</v>
      </c>
      <c r="H43" s="45"/>
    </row>
    <row r="44" spans="2:8" ht="24.75" customHeight="1" x14ac:dyDescent="0.35">
      <c r="B44" s="126"/>
      <c r="C44" s="33" t="s">
        <v>141</v>
      </c>
      <c r="D44" s="13" t="s">
        <v>46</v>
      </c>
      <c r="E44" s="80"/>
      <c r="F44" s="14">
        <v>0.2</v>
      </c>
      <c r="G44" s="78">
        <f t="shared" si="2"/>
        <v>0</v>
      </c>
      <c r="H44" s="45"/>
    </row>
    <row r="45" spans="2:8" ht="24.75" customHeight="1" x14ac:dyDescent="0.35">
      <c r="B45" s="126"/>
      <c r="C45" s="33" t="s">
        <v>142</v>
      </c>
      <c r="D45" s="13" t="s">
        <v>46</v>
      </c>
      <c r="E45" s="80"/>
      <c r="F45" s="14">
        <v>0.2</v>
      </c>
      <c r="G45" s="78">
        <f t="shared" si="2"/>
        <v>0</v>
      </c>
      <c r="H45" s="45"/>
    </row>
    <row r="46" spans="2:8" ht="24.75" customHeight="1" x14ac:dyDescent="0.35">
      <c r="B46" s="126" t="s">
        <v>64</v>
      </c>
      <c r="C46" s="33" t="s">
        <v>143</v>
      </c>
      <c r="D46" s="13" t="s">
        <v>46</v>
      </c>
      <c r="E46" s="80"/>
      <c r="F46" s="14">
        <v>0.2</v>
      </c>
      <c r="G46" s="78">
        <f t="shared" si="2"/>
        <v>0</v>
      </c>
      <c r="H46" s="45"/>
    </row>
    <row r="47" spans="2:8" ht="24.75" customHeight="1" x14ac:dyDescent="0.35">
      <c r="B47" s="126"/>
      <c r="C47" s="33" t="s">
        <v>144</v>
      </c>
      <c r="D47" s="13" t="s">
        <v>46</v>
      </c>
      <c r="E47" s="80"/>
      <c r="F47" s="14">
        <v>0.2</v>
      </c>
      <c r="G47" s="78">
        <f t="shared" si="2"/>
        <v>0</v>
      </c>
      <c r="H47" s="45"/>
    </row>
    <row r="48" spans="2:8" ht="24.75" customHeight="1" x14ac:dyDescent="0.35">
      <c r="B48" s="126"/>
      <c r="C48" s="33" t="s">
        <v>145</v>
      </c>
      <c r="D48" s="13" t="s">
        <v>46</v>
      </c>
      <c r="E48" s="80"/>
      <c r="F48" s="14">
        <v>0.2</v>
      </c>
      <c r="G48" s="78">
        <f t="shared" si="2"/>
        <v>0</v>
      </c>
      <c r="H48" s="45"/>
    </row>
    <row r="49" spans="2:8" ht="24.75" customHeight="1" x14ac:dyDescent="0.35">
      <c r="B49" s="126"/>
      <c r="C49" s="33" t="s">
        <v>146</v>
      </c>
      <c r="D49" s="13" t="s">
        <v>46</v>
      </c>
      <c r="E49" s="80"/>
      <c r="F49" s="14">
        <v>0.2</v>
      </c>
      <c r="G49" s="78">
        <f t="shared" si="2"/>
        <v>0</v>
      </c>
      <c r="H49" s="45"/>
    </row>
    <row r="50" spans="2:8" ht="24.75" customHeight="1" x14ac:dyDescent="0.35">
      <c r="B50" s="126" t="s">
        <v>62</v>
      </c>
      <c r="C50" s="33" t="s">
        <v>98</v>
      </c>
      <c r="D50" s="13" t="s">
        <v>47</v>
      </c>
      <c r="E50" s="80"/>
      <c r="F50" s="14">
        <v>0.2</v>
      </c>
      <c r="G50" s="78">
        <f t="shared" si="2"/>
        <v>0</v>
      </c>
      <c r="H50" s="45"/>
    </row>
    <row r="51" spans="2:8" ht="24.75" customHeight="1" x14ac:dyDescent="0.35">
      <c r="B51" s="126"/>
      <c r="C51" s="33" t="s">
        <v>134</v>
      </c>
      <c r="D51" s="13" t="s">
        <v>47</v>
      </c>
      <c r="E51" s="80"/>
      <c r="F51" s="14">
        <v>0.2</v>
      </c>
      <c r="G51" s="78">
        <f t="shared" si="2"/>
        <v>0</v>
      </c>
      <c r="H51" s="45"/>
    </row>
    <row r="52" spans="2:8" ht="24.75" customHeight="1" x14ac:dyDescent="0.35">
      <c r="B52" s="126"/>
      <c r="C52" s="33" t="s">
        <v>133</v>
      </c>
      <c r="D52" s="13" t="s">
        <v>47</v>
      </c>
      <c r="E52" s="80"/>
      <c r="F52" s="14">
        <v>0.2</v>
      </c>
      <c r="G52" s="78">
        <f t="shared" si="2"/>
        <v>0</v>
      </c>
      <c r="H52" s="45"/>
    </row>
    <row r="53" spans="2:8" ht="24.75" customHeight="1" x14ac:dyDescent="0.35">
      <c r="B53" s="126"/>
      <c r="C53" s="33" t="s">
        <v>99</v>
      </c>
      <c r="D53" s="13" t="s">
        <v>47</v>
      </c>
      <c r="E53" s="80"/>
      <c r="F53" s="14">
        <v>0.2</v>
      </c>
      <c r="G53" s="78">
        <f t="shared" si="2"/>
        <v>0</v>
      </c>
      <c r="H53" s="45"/>
    </row>
    <row r="54" spans="2:8" ht="24.75" customHeight="1" x14ac:dyDescent="0.35">
      <c r="B54" s="126"/>
      <c r="C54" s="33" t="s">
        <v>132</v>
      </c>
      <c r="D54" s="13" t="s">
        <v>47</v>
      </c>
      <c r="E54" s="80"/>
      <c r="F54" s="14">
        <v>0.2</v>
      </c>
      <c r="G54" s="78">
        <f t="shared" si="2"/>
        <v>0</v>
      </c>
      <c r="H54" s="45"/>
    </row>
    <row r="55" spans="2:8" ht="24.75" customHeight="1" x14ac:dyDescent="0.35">
      <c r="B55" s="126"/>
      <c r="C55" s="33" t="s">
        <v>100</v>
      </c>
      <c r="D55" s="13" t="s">
        <v>47</v>
      </c>
      <c r="E55" s="80"/>
      <c r="F55" s="14">
        <v>0.2</v>
      </c>
      <c r="G55" s="78">
        <f t="shared" si="2"/>
        <v>0</v>
      </c>
      <c r="H55" s="45"/>
    </row>
    <row r="56" spans="2:8" ht="24.75" customHeight="1" x14ac:dyDescent="0.35">
      <c r="B56" s="126" t="s">
        <v>63</v>
      </c>
      <c r="C56" s="33" t="s">
        <v>101</v>
      </c>
      <c r="D56" s="13" t="s">
        <v>49</v>
      </c>
      <c r="E56" s="80"/>
      <c r="F56" s="14">
        <v>0.2</v>
      </c>
      <c r="G56" s="78">
        <f t="shared" si="2"/>
        <v>0</v>
      </c>
      <c r="H56" s="45"/>
    </row>
    <row r="57" spans="2:8" ht="24.75" customHeight="1" x14ac:dyDescent="0.35">
      <c r="B57" s="126"/>
      <c r="C57" s="33" t="s">
        <v>102</v>
      </c>
      <c r="D57" s="13" t="s">
        <v>49</v>
      </c>
      <c r="E57" s="80"/>
      <c r="F57" s="14">
        <v>0.2</v>
      </c>
      <c r="G57" s="78">
        <f t="shared" si="2"/>
        <v>0</v>
      </c>
      <c r="H57" s="45"/>
    </row>
    <row r="58" spans="2:8" ht="24.75" customHeight="1" x14ac:dyDescent="0.35">
      <c r="B58" s="126"/>
      <c r="C58" s="33" t="s">
        <v>131</v>
      </c>
      <c r="D58" s="13" t="s">
        <v>49</v>
      </c>
      <c r="E58" s="80"/>
      <c r="F58" s="14">
        <v>0.2</v>
      </c>
      <c r="G58" s="78">
        <f t="shared" si="2"/>
        <v>0</v>
      </c>
      <c r="H58" s="45"/>
    </row>
    <row r="59" spans="2:8" ht="24.75" customHeight="1" x14ac:dyDescent="0.35">
      <c r="B59" s="126"/>
      <c r="C59" s="33" t="s">
        <v>130</v>
      </c>
      <c r="D59" s="13" t="s">
        <v>49</v>
      </c>
      <c r="E59" s="80"/>
      <c r="F59" s="14">
        <v>0.2</v>
      </c>
      <c r="G59" s="78">
        <f t="shared" si="2"/>
        <v>0</v>
      </c>
      <c r="H59" s="45"/>
    </row>
    <row r="60" spans="2:8" ht="24.75" customHeight="1" x14ac:dyDescent="0.35">
      <c r="B60" s="126"/>
      <c r="C60" s="33" t="s">
        <v>103</v>
      </c>
      <c r="D60" s="13" t="s">
        <v>49</v>
      </c>
      <c r="E60" s="80"/>
      <c r="F60" s="14">
        <v>0.2</v>
      </c>
      <c r="G60" s="78">
        <f t="shared" si="2"/>
        <v>0</v>
      </c>
      <c r="H60" s="45"/>
    </row>
    <row r="61" spans="2:8" ht="24.75" customHeight="1" x14ac:dyDescent="0.35">
      <c r="B61" s="126"/>
      <c r="C61" s="33" t="s">
        <v>104</v>
      </c>
      <c r="D61" s="13" t="s">
        <v>49</v>
      </c>
      <c r="E61" s="80"/>
      <c r="F61" s="14">
        <v>0.2</v>
      </c>
      <c r="G61" s="78">
        <f t="shared" si="2"/>
        <v>0</v>
      </c>
      <c r="H61" s="45"/>
    </row>
    <row r="62" spans="2:8" ht="24.75" customHeight="1" x14ac:dyDescent="0.35">
      <c r="B62" s="126"/>
      <c r="C62" s="33" t="s">
        <v>129</v>
      </c>
      <c r="D62" s="13" t="s">
        <v>49</v>
      </c>
      <c r="E62" s="80"/>
      <c r="F62" s="14">
        <v>0.2</v>
      </c>
      <c r="G62" s="78">
        <f t="shared" si="2"/>
        <v>0</v>
      </c>
      <c r="H62" s="45"/>
    </row>
    <row r="63" spans="2:8" ht="24.75" customHeight="1" x14ac:dyDescent="0.35">
      <c r="B63" s="126"/>
      <c r="C63" s="33" t="s">
        <v>105</v>
      </c>
      <c r="D63" s="13" t="s">
        <v>49</v>
      </c>
      <c r="E63" s="80"/>
      <c r="F63" s="14">
        <v>0.2</v>
      </c>
      <c r="G63" s="78">
        <f t="shared" si="2"/>
        <v>0</v>
      </c>
      <c r="H63" s="45"/>
    </row>
    <row r="64" spans="2:8" ht="24.75" customHeight="1" x14ac:dyDescent="0.35">
      <c r="B64" s="126"/>
      <c r="C64" s="33" t="s">
        <v>106</v>
      </c>
      <c r="D64" s="13" t="s">
        <v>49</v>
      </c>
      <c r="E64" s="80"/>
      <c r="F64" s="14">
        <v>0.2</v>
      </c>
      <c r="G64" s="78">
        <f t="shared" si="2"/>
        <v>0</v>
      </c>
      <c r="H64" s="45"/>
    </row>
    <row r="65" spans="2:8" ht="24.75" customHeight="1" x14ac:dyDescent="0.35">
      <c r="B65" s="126"/>
      <c r="C65" s="33" t="s">
        <v>107</v>
      </c>
      <c r="D65" s="13" t="s">
        <v>49</v>
      </c>
      <c r="E65" s="80"/>
      <c r="F65" s="14">
        <v>0.2</v>
      </c>
      <c r="G65" s="78">
        <f t="shared" si="2"/>
        <v>0</v>
      </c>
      <c r="H65" s="45"/>
    </row>
    <row r="66" spans="2:8" ht="24.75" customHeight="1" x14ac:dyDescent="0.35">
      <c r="B66" s="126"/>
      <c r="C66" s="33" t="s">
        <v>108</v>
      </c>
      <c r="D66" s="13" t="s">
        <v>49</v>
      </c>
      <c r="E66" s="80"/>
      <c r="F66" s="14">
        <v>0.2</v>
      </c>
      <c r="G66" s="78">
        <f t="shared" si="2"/>
        <v>0</v>
      </c>
      <c r="H66" s="45"/>
    </row>
    <row r="67" spans="2:8" ht="24.75" customHeight="1" x14ac:dyDescent="0.35">
      <c r="B67" s="126"/>
      <c r="C67" s="33" t="s">
        <v>128</v>
      </c>
      <c r="D67" s="13" t="s">
        <v>49</v>
      </c>
      <c r="E67" s="80"/>
      <c r="F67" s="14">
        <v>0.2</v>
      </c>
      <c r="G67" s="78">
        <f t="shared" si="2"/>
        <v>0</v>
      </c>
      <c r="H67" s="45"/>
    </row>
    <row r="68" spans="2:8" ht="24.75" customHeight="1" x14ac:dyDescent="0.35">
      <c r="B68" s="126"/>
      <c r="C68" s="33" t="s">
        <v>109</v>
      </c>
      <c r="D68" s="13" t="s">
        <v>49</v>
      </c>
      <c r="E68" s="80"/>
      <c r="F68" s="14">
        <v>0.2</v>
      </c>
      <c r="G68" s="78">
        <f t="shared" si="2"/>
        <v>0</v>
      </c>
      <c r="H68" s="45"/>
    </row>
    <row r="69" spans="2:8" ht="24.75" customHeight="1" x14ac:dyDescent="0.35">
      <c r="B69" s="126"/>
      <c r="C69" s="33" t="s">
        <v>110</v>
      </c>
      <c r="D69" s="13" t="s">
        <v>49</v>
      </c>
      <c r="E69" s="80"/>
      <c r="F69" s="14">
        <v>0.2</v>
      </c>
      <c r="G69" s="78">
        <f t="shared" si="2"/>
        <v>0</v>
      </c>
      <c r="H69" s="45"/>
    </row>
    <row r="70" spans="2:8" ht="24.75" customHeight="1" x14ac:dyDescent="0.35">
      <c r="B70" s="126"/>
      <c r="C70" s="33" t="s">
        <v>111</v>
      </c>
      <c r="D70" s="13" t="s">
        <v>49</v>
      </c>
      <c r="E70" s="80"/>
      <c r="F70" s="14">
        <v>0.2</v>
      </c>
      <c r="G70" s="78">
        <f t="shared" si="2"/>
        <v>0</v>
      </c>
      <c r="H70" s="45"/>
    </row>
    <row r="71" spans="2:8" ht="24.75" customHeight="1" x14ac:dyDescent="0.35">
      <c r="B71" s="126"/>
      <c r="C71" s="33" t="s">
        <v>127</v>
      </c>
      <c r="D71" s="13" t="s">
        <v>49</v>
      </c>
      <c r="E71" s="80"/>
      <c r="F71" s="14">
        <v>0.2</v>
      </c>
      <c r="G71" s="78">
        <f t="shared" si="2"/>
        <v>0</v>
      </c>
      <c r="H71" s="45"/>
    </row>
    <row r="72" spans="2:8" ht="24.75" customHeight="1" x14ac:dyDescent="0.35">
      <c r="B72" s="126"/>
      <c r="C72" s="33" t="s">
        <v>112</v>
      </c>
      <c r="D72" s="13" t="s">
        <v>49</v>
      </c>
      <c r="E72" s="80"/>
      <c r="F72" s="14">
        <v>0.2</v>
      </c>
      <c r="G72" s="78">
        <f t="shared" si="2"/>
        <v>0</v>
      </c>
      <c r="H72" s="45"/>
    </row>
    <row r="73" spans="2:8" ht="24.75" customHeight="1" x14ac:dyDescent="0.35">
      <c r="B73" s="126"/>
      <c r="C73" s="33" t="s">
        <v>113</v>
      </c>
      <c r="D73" s="13" t="s">
        <v>49</v>
      </c>
      <c r="E73" s="80"/>
      <c r="F73" s="14">
        <v>0.2</v>
      </c>
      <c r="G73" s="78">
        <f t="shared" si="2"/>
        <v>0</v>
      </c>
      <c r="H73" s="45"/>
    </row>
    <row r="74" spans="2:8" ht="24.75" customHeight="1" x14ac:dyDescent="0.35">
      <c r="B74" s="126"/>
      <c r="C74" s="33" t="s">
        <v>114</v>
      </c>
      <c r="D74" s="13" t="s">
        <v>49</v>
      </c>
      <c r="E74" s="80"/>
      <c r="F74" s="14">
        <v>0.2</v>
      </c>
      <c r="G74" s="78">
        <f t="shared" si="2"/>
        <v>0</v>
      </c>
      <c r="H74" s="45"/>
    </row>
    <row r="75" spans="2:8" ht="24.75" customHeight="1" x14ac:dyDescent="0.35">
      <c r="B75" s="126"/>
      <c r="C75" s="33" t="s">
        <v>115</v>
      </c>
      <c r="D75" s="13" t="s">
        <v>49</v>
      </c>
      <c r="E75" s="80"/>
      <c r="F75" s="14">
        <v>0.2</v>
      </c>
      <c r="G75" s="78">
        <f t="shared" si="2"/>
        <v>0</v>
      </c>
      <c r="H75" s="45"/>
    </row>
    <row r="76" spans="2:8" ht="24.75" customHeight="1" x14ac:dyDescent="0.35">
      <c r="B76" s="126"/>
      <c r="C76" s="33" t="s">
        <v>116</v>
      </c>
      <c r="D76" s="13" t="s">
        <v>49</v>
      </c>
      <c r="E76" s="80"/>
      <c r="F76" s="14">
        <v>0.2</v>
      </c>
      <c r="G76" s="78">
        <f t="shared" si="2"/>
        <v>0</v>
      </c>
      <c r="H76" s="45"/>
    </row>
    <row r="77" spans="2:8" ht="24.75" customHeight="1" x14ac:dyDescent="0.35">
      <c r="B77" s="126"/>
      <c r="C77" s="33" t="s">
        <v>117</v>
      </c>
      <c r="D77" s="13" t="s">
        <v>49</v>
      </c>
      <c r="E77" s="80"/>
      <c r="F77" s="14">
        <v>0.2</v>
      </c>
      <c r="G77" s="78">
        <f t="shared" si="2"/>
        <v>0</v>
      </c>
      <c r="H77" s="45"/>
    </row>
    <row r="78" spans="2:8" ht="24.75" customHeight="1" x14ac:dyDescent="0.35">
      <c r="B78" s="126"/>
      <c r="C78" s="33" t="s">
        <v>118</v>
      </c>
      <c r="D78" s="13" t="s">
        <v>49</v>
      </c>
      <c r="E78" s="80"/>
      <c r="F78" s="14">
        <v>0.2</v>
      </c>
      <c r="G78" s="78">
        <f t="shared" si="2"/>
        <v>0</v>
      </c>
      <c r="H78" s="45"/>
    </row>
    <row r="79" spans="2:8" ht="24.75" customHeight="1" x14ac:dyDescent="0.35">
      <c r="B79" s="126"/>
      <c r="C79" s="33" t="s">
        <v>119</v>
      </c>
      <c r="D79" s="13" t="s">
        <v>49</v>
      </c>
      <c r="E79" s="80"/>
      <c r="F79" s="14">
        <v>0.2</v>
      </c>
      <c r="G79" s="78">
        <f t="shared" si="2"/>
        <v>0</v>
      </c>
      <c r="H79" s="45"/>
    </row>
    <row r="80" spans="2:8" ht="24.75" customHeight="1" x14ac:dyDescent="0.35">
      <c r="B80" s="126"/>
      <c r="C80" s="33" t="s">
        <v>120</v>
      </c>
      <c r="D80" s="13" t="s">
        <v>49</v>
      </c>
      <c r="E80" s="80"/>
      <c r="F80" s="14">
        <v>0.2</v>
      </c>
      <c r="G80" s="78">
        <f t="shared" si="2"/>
        <v>0</v>
      </c>
      <c r="H80" s="45"/>
    </row>
    <row r="81" spans="2:8" ht="24.65" customHeight="1" x14ac:dyDescent="0.35">
      <c r="B81" s="126"/>
      <c r="C81" s="33" t="s">
        <v>121</v>
      </c>
      <c r="D81" s="13" t="s">
        <v>49</v>
      </c>
      <c r="E81" s="80"/>
      <c r="F81" s="14">
        <v>0.2</v>
      </c>
      <c r="G81" s="78">
        <f t="shared" si="2"/>
        <v>0</v>
      </c>
      <c r="H81" s="45"/>
    </row>
    <row r="82" spans="2:8" ht="25.5" customHeight="1" x14ac:dyDescent="0.35">
      <c r="B82" s="126"/>
      <c r="C82" s="33" t="s">
        <v>122</v>
      </c>
      <c r="D82" s="13" t="s">
        <v>49</v>
      </c>
      <c r="E82" s="80"/>
      <c r="F82" s="14">
        <v>0.2</v>
      </c>
      <c r="G82" s="78">
        <f t="shared" ref="G82:G85" si="3">E82*1.2</f>
        <v>0</v>
      </c>
      <c r="H82" s="45"/>
    </row>
    <row r="83" spans="2:8" ht="25.5" customHeight="1" x14ac:dyDescent="0.35">
      <c r="B83" s="126"/>
      <c r="C83" s="33" t="s">
        <v>123</v>
      </c>
      <c r="D83" s="13" t="s">
        <v>126</v>
      </c>
      <c r="E83" s="81"/>
      <c r="F83" s="14">
        <v>0.2</v>
      </c>
      <c r="G83" s="78">
        <f t="shared" si="3"/>
        <v>0</v>
      </c>
      <c r="H83" s="45"/>
    </row>
    <row r="84" spans="2:8" ht="25.5" customHeight="1" x14ac:dyDescent="0.35">
      <c r="B84" s="126"/>
      <c r="C84" s="33" t="s">
        <v>124</v>
      </c>
      <c r="D84" s="13" t="s">
        <v>126</v>
      </c>
      <c r="E84" s="81"/>
      <c r="F84" s="14">
        <v>0.2</v>
      </c>
      <c r="G84" s="78">
        <f t="shared" si="3"/>
        <v>0</v>
      </c>
      <c r="H84" s="45"/>
    </row>
    <row r="85" spans="2:8" ht="25.5" customHeight="1" thickBot="1" x14ac:dyDescent="0.4">
      <c r="B85" s="127"/>
      <c r="C85" s="34" t="s">
        <v>125</v>
      </c>
      <c r="D85" s="37" t="s">
        <v>126</v>
      </c>
      <c r="E85" s="82"/>
      <c r="F85" s="38">
        <v>0.2</v>
      </c>
      <c r="G85" s="79">
        <f t="shared" si="3"/>
        <v>0</v>
      </c>
      <c r="H85" s="45"/>
    </row>
  </sheetData>
  <mergeCells count="23">
    <mergeCell ref="B56:B85"/>
    <mergeCell ref="B50:B55"/>
    <mergeCell ref="B46:B49"/>
    <mergeCell ref="B39:B45"/>
    <mergeCell ref="B30:B38"/>
    <mergeCell ref="B18:B19"/>
    <mergeCell ref="B20:B21"/>
    <mergeCell ref="B25:B27"/>
    <mergeCell ref="C25:C27"/>
    <mergeCell ref="C18:C19"/>
    <mergeCell ref="C20:C21"/>
    <mergeCell ref="A1:G1"/>
    <mergeCell ref="B4:C4"/>
    <mergeCell ref="B5:C5"/>
    <mergeCell ref="D4:G4"/>
    <mergeCell ref="D5:G5"/>
    <mergeCell ref="C9:I9"/>
    <mergeCell ref="C16:C17"/>
    <mergeCell ref="B6:C6"/>
    <mergeCell ref="B7:C7"/>
    <mergeCell ref="D6:G6"/>
    <mergeCell ref="D7:G7"/>
    <mergeCell ref="B16:B17"/>
  </mergeCells>
  <pageMargins left="0.7" right="0.7" top="0.75" bottom="0.75" header="0.3" footer="0.3"/>
  <pageSetup paperSize="9" orientation="portrait" r:id="rId1"/>
  <headerFooter>
    <oddFooter>&amp;L&amp;1#&amp;"Calibri"&amp;10 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58040-264D-409F-9D63-AB079AFCFF07}">
  <dimension ref="A1:H36"/>
  <sheetViews>
    <sheetView workbookViewId="0">
      <selection activeCell="C41" sqref="C41"/>
    </sheetView>
  </sheetViews>
  <sheetFormatPr baseColWidth="10" defaultColWidth="11.453125" defaultRowHeight="13" x14ac:dyDescent="0.3"/>
  <cols>
    <col min="1" max="1" width="11.453125" style="43"/>
    <col min="2" max="2" width="59.81640625" style="43" customWidth="1"/>
    <col min="3" max="3" width="25.54296875" style="43" customWidth="1"/>
    <col min="4" max="8" width="15.7265625" style="43" customWidth="1"/>
    <col min="9" max="16384" width="11.453125" style="43"/>
  </cols>
  <sheetData>
    <row r="1" spans="1:8" s="9" customFormat="1" ht="78.75" customHeight="1" x14ac:dyDescent="0.25">
      <c r="A1" s="104" t="s">
        <v>154</v>
      </c>
      <c r="B1" s="104"/>
      <c r="C1" s="104"/>
      <c r="D1" s="104"/>
      <c r="E1" s="104"/>
      <c r="F1" s="104"/>
      <c r="G1" s="104"/>
      <c r="H1" s="104"/>
    </row>
    <row r="2" spans="1:8" s="9" customFormat="1" ht="25" customHeight="1" thickBot="1" x14ac:dyDescent="0.3">
      <c r="A2" s="10"/>
      <c r="B2" s="134" t="str">
        <f>'DPGF '!B2</f>
        <v>Consultation n°20235094 - Lot n°1</v>
      </c>
      <c r="C2" s="134"/>
      <c r="D2" s="134"/>
      <c r="E2" s="134"/>
      <c r="F2" s="134"/>
      <c r="G2" s="134"/>
      <c r="H2" s="134"/>
    </row>
    <row r="3" spans="1:8" s="9" customFormat="1" ht="25" customHeight="1" x14ac:dyDescent="0.25">
      <c r="A3" s="10"/>
      <c r="B3" s="11"/>
      <c r="C3" s="11"/>
      <c r="D3" s="11"/>
      <c r="E3" s="11"/>
      <c r="F3" s="11"/>
      <c r="G3" s="11"/>
      <c r="H3" s="12"/>
    </row>
    <row r="4" spans="1:8" s="9" customFormat="1" ht="25" customHeight="1" x14ac:dyDescent="0.25">
      <c r="A4" s="10"/>
      <c r="B4" s="106" t="s">
        <v>37</v>
      </c>
      <c r="C4" s="106"/>
      <c r="D4" s="107" t="str">
        <f>'DPGF '!D4</f>
        <v>A préciser</v>
      </c>
      <c r="E4" s="107"/>
      <c r="F4" s="107"/>
      <c r="G4" s="107"/>
      <c r="H4" s="107"/>
    </row>
    <row r="5" spans="1:8" s="9" customFormat="1" ht="25" customHeight="1" x14ac:dyDescent="0.25">
      <c r="A5" s="10"/>
      <c r="B5" s="108" t="s">
        <v>39</v>
      </c>
      <c r="C5" s="108"/>
      <c r="D5" s="109" t="str">
        <f>'DPGF '!D5</f>
        <v>Oui / Non</v>
      </c>
      <c r="E5" s="109"/>
      <c r="F5" s="109"/>
      <c r="G5" s="109"/>
      <c r="H5" s="109"/>
    </row>
    <row r="6" spans="1:8" s="9" customFormat="1" ht="25" customHeight="1" x14ac:dyDescent="0.25">
      <c r="A6" s="10"/>
      <c r="B6" s="108" t="s">
        <v>40</v>
      </c>
      <c r="C6" s="108"/>
      <c r="D6" s="109" t="str">
        <f>'DPGF '!D6</f>
        <v>A Renseigner</v>
      </c>
      <c r="E6" s="109"/>
      <c r="F6" s="109"/>
      <c r="G6" s="109"/>
      <c r="H6" s="109"/>
    </row>
    <row r="7" spans="1:8" s="9" customFormat="1" ht="25" customHeight="1" thickBot="1" x14ac:dyDescent="0.3">
      <c r="A7" s="10"/>
      <c r="B7" s="110" t="s">
        <v>42</v>
      </c>
      <c r="C7" s="110"/>
      <c r="D7" s="111" t="str">
        <f>'DPGF '!D7</f>
        <v>En %</v>
      </c>
      <c r="E7" s="111"/>
      <c r="F7" s="111"/>
      <c r="G7" s="111"/>
      <c r="H7" s="111"/>
    </row>
    <row r="8" spans="1:8" s="9" customFormat="1" ht="15.5" x14ac:dyDescent="0.25">
      <c r="A8" s="10"/>
      <c r="B8" s="39"/>
      <c r="C8" s="39"/>
      <c r="D8" s="40"/>
      <c r="E8" s="40"/>
      <c r="F8" s="40"/>
      <c r="G8" s="40"/>
      <c r="H8" s="12"/>
    </row>
    <row r="9" spans="1:8" s="9" customFormat="1" ht="30" customHeight="1" x14ac:dyDescent="0.25">
      <c r="A9" s="10"/>
      <c r="B9" s="113" t="s">
        <v>153</v>
      </c>
      <c r="C9" s="113"/>
      <c r="D9" s="113"/>
      <c r="E9" s="113"/>
      <c r="F9" s="113"/>
      <c r="G9" s="113"/>
      <c r="H9" s="113"/>
    </row>
    <row r="10" spans="1:8" ht="25" customHeight="1" x14ac:dyDescent="0.3">
      <c r="A10" s="55"/>
      <c r="B10" s="56"/>
      <c r="C10" s="56"/>
      <c r="D10" s="56"/>
      <c r="E10" s="56"/>
      <c r="F10" s="56"/>
      <c r="G10" s="55"/>
      <c r="H10" s="55"/>
    </row>
    <row r="11" spans="1:8" ht="54" customHeight="1" x14ac:dyDescent="0.3">
      <c r="A11" s="55"/>
      <c r="B11" s="68" t="s">
        <v>24</v>
      </c>
      <c r="C11" s="68" t="s">
        <v>35</v>
      </c>
      <c r="D11" s="69" t="s">
        <v>152</v>
      </c>
      <c r="E11" s="69" t="s">
        <v>56</v>
      </c>
      <c r="F11" s="69" t="s">
        <v>57</v>
      </c>
      <c r="G11" s="69" t="s">
        <v>25</v>
      </c>
      <c r="H11" s="69" t="s">
        <v>152</v>
      </c>
    </row>
    <row r="12" spans="1:8" ht="32.15" customHeight="1" x14ac:dyDescent="0.3">
      <c r="A12" s="55"/>
      <c r="B12" s="18" t="str">
        <f>BPU!C12</f>
        <v>Engazonnement par semis</v>
      </c>
      <c r="C12" s="27" t="str">
        <f>BPU!D12</f>
        <v>gazon rustique (€ / m²)</v>
      </c>
      <c r="D12" s="72">
        <f>BPU!E12</f>
        <v>0</v>
      </c>
      <c r="E12" s="54">
        <v>100</v>
      </c>
      <c r="F12" s="83">
        <f>D12*E12</f>
        <v>0</v>
      </c>
      <c r="G12" s="46">
        <f>BPU!F12</f>
        <v>0.2</v>
      </c>
      <c r="H12" s="72">
        <f>D12*(1+G12)</f>
        <v>0</v>
      </c>
    </row>
    <row r="13" spans="1:8" ht="32.15" customHeight="1" x14ac:dyDescent="0.3">
      <c r="A13" s="55"/>
      <c r="B13" s="18" t="str">
        <f>BPU!C13</f>
        <v xml:space="preserve">Plantation de jeunes arbres </v>
      </c>
      <c r="C13" s="27" t="str">
        <f>BPU!D13</f>
        <v>hors plant</v>
      </c>
      <c r="D13" s="72">
        <f>BPU!E13</f>
        <v>0</v>
      </c>
      <c r="E13" s="54">
        <v>5</v>
      </c>
      <c r="F13" s="83">
        <f>D13*E13</f>
        <v>0</v>
      </c>
      <c r="G13" s="46">
        <f>BPU!F13</f>
        <v>0.2</v>
      </c>
      <c r="H13" s="72">
        <f>D13*(1+G13)</f>
        <v>0</v>
      </c>
    </row>
    <row r="14" spans="1:8" ht="32.15" customHeight="1" x14ac:dyDescent="0.3">
      <c r="A14" s="55"/>
      <c r="B14" s="18" t="str">
        <f>BPU!C14</f>
        <v>Plantation d’arbustes</v>
      </c>
      <c r="C14" s="27" t="str">
        <f>BPU!D14</f>
        <v>hors plant</v>
      </c>
      <c r="D14" s="72">
        <f>BPU!E14</f>
        <v>0</v>
      </c>
      <c r="E14" s="54">
        <v>5</v>
      </c>
      <c r="F14" s="83">
        <f t="shared" ref="F14:F22" si="0">D14*E14</f>
        <v>0</v>
      </c>
      <c r="G14" s="46">
        <f>BPU!F14</f>
        <v>0.2</v>
      </c>
      <c r="H14" s="72">
        <f t="shared" ref="H14:H22" si="1">D14*(1+G14)</f>
        <v>0</v>
      </c>
    </row>
    <row r="15" spans="1:8" ht="32.15" customHeight="1" x14ac:dyDescent="0.3">
      <c r="A15" s="55"/>
      <c r="B15" s="132" t="str">
        <f>BPU!C16</f>
        <v>Taille douce des grands arbres (feuillus ou résineux)</v>
      </c>
      <c r="C15" s="27" t="str">
        <f>BPU!D16</f>
        <v>2,50 m &lt;hauteur &lt;  5,00 m</v>
      </c>
      <c r="D15" s="72">
        <f>BPU!E16</f>
        <v>0</v>
      </c>
      <c r="E15" s="54">
        <v>3</v>
      </c>
      <c r="F15" s="83">
        <f t="shared" si="0"/>
        <v>0</v>
      </c>
      <c r="G15" s="46">
        <f>BPU!F16</f>
        <v>0.2</v>
      </c>
      <c r="H15" s="72">
        <f t="shared" si="1"/>
        <v>0</v>
      </c>
    </row>
    <row r="16" spans="1:8" ht="32.15" customHeight="1" x14ac:dyDescent="0.3">
      <c r="A16" s="55"/>
      <c r="B16" s="132"/>
      <c r="C16" s="27" t="str">
        <f>BPU!D17</f>
        <v>hauteur &gt; 5,00 m</v>
      </c>
      <c r="D16" s="72">
        <f>BPU!E17</f>
        <v>0</v>
      </c>
      <c r="E16" s="54">
        <v>2</v>
      </c>
      <c r="F16" s="83">
        <f t="shared" si="0"/>
        <v>0</v>
      </c>
      <c r="G16" s="46">
        <f>BPU!F17</f>
        <v>0.2</v>
      </c>
      <c r="H16" s="72">
        <f t="shared" si="1"/>
        <v>0</v>
      </c>
    </row>
    <row r="17" spans="1:8" ht="32.15" customHeight="1" x14ac:dyDescent="0.3">
      <c r="A17" s="55"/>
      <c r="B17" s="132" t="str">
        <f>BPU!C18</f>
        <v>Abattage d’arbres (feuillus ou résineux)</v>
      </c>
      <c r="C17" s="27" t="str">
        <f>BPU!D18</f>
        <v>diamètre tronc &lt; 1,50 m</v>
      </c>
      <c r="D17" s="72">
        <f>BPU!E18</f>
        <v>0</v>
      </c>
      <c r="E17" s="54">
        <v>3</v>
      </c>
      <c r="F17" s="83">
        <f t="shared" si="0"/>
        <v>0</v>
      </c>
      <c r="G17" s="46">
        <f>BPU!F18</f>
        <v>0.2</v>
      </c>
      <c r="H17" s="72">
        <f t="shared" si="1"/>
        <v>0</v>
      </c>
    </row>
    <row r="18" spans="1:8" ht="32.15" customHeight="1" x14ac:dyDescent="0.3">
      <c r="A18" s="55"/>
      <c r="B18" s="132"/>
      <c r="C18" s="27" t="str">
        <f>BPU!D19</f>
        <v>diamètre tronc &gt; 1,50 m</v>
      </c>
      <c r="D18" s="72">
        <f>BPU!E19</f>
        <v>0</v>
      </c>
      <c r="E18" s="54">
        <v>2</v>
      </c>
      <c r="F18" s="83">
        <f t="shared" si="0"/>
        <v>0</v>
      </c>
      <c r="G18" s="46">
        <f>BPU!F19</f>
        <v>0.2</v>
      </c>
      <c r="H18" s="72">
        <f t="shared" si="1"/>
        <v>0</v>
      </c>
    </row>
    <row r="19" spans="1:8" ht="32.15" customHeight="1" x14ac:dyDescent="0.3">
      <c r="A19" s="55"/>
      <c r="B19" s="132" t="str">
        <f>BPU!C20</f>
        <v>Essouchement (souche)</v>
      </c>
      <c r="C19" s="27" t="str">
        <f>BPU!D20</f>
        <v>diamètre souche &lt; 1,00 m</v>
      </c>
      <c r="D19" s="72">
        <f>BPU!E20</f>
        <v>0</v>
      </c>
      <c r="E19" s="54">
        <v>3</v>
      </c>
      <c r="F19" s="83">
        <f t="shared" si="0"/>
        <v>0</v>
      </c>
      <c r="G19" s="46">
        <f>BPU!F20</f>
        <v>0.2</v>
      </c>
      <c r="H19" s="72">
        <f t="shared" si="1"/>
        <v>0</v>
      </c>
    </row>
    <row r="20" spans="1:8" ht="32.15" customHeight="1" x14ac:dyDescent="0.3">
      <c r="A20" s="55"/>
      <c r="B20" s="132"/>
      <c r="C20" s="27" t="str">
        <f>BPU!D21</f>
        <v>diamètre souche &gt; 1,00 m</v>
      </c>
      <c r="D20" s="72">
        <f>BPU!E21</f>
        <v>0</v>
      </c>
      <c r="E20" s="54">
        <v>2</v>
      </c>
      <c r="F20" s="83">
        <f t="shared" si="0"/>
        <v>0</v>
      </c>
      <c r="G20" s="46">
        <f>BPU!F21</f>
        <v>0.2</v>
      </c>
      <c r="H20" s="72">
        <f t="shared" si="1"/>
        <v>0</v>
      </c>
    </row>
    <row r="21" spans="1:8" ht="32.15" customHeight="1" x14ac:dyDescent="0.3">
      <c r="A21" s="55"/>
      <c r="B21" s="133" t="str">
        <f>BPU!C25</f>
        <v>Intervention urgente dans les 48 heures maxi qui suivent l'évènement</v>
      </c>
      <c r="C21" s="27" t="str">
        <f>BPU!D25</f>
        <v xml:space="preserve">    Jours ouvrés
(entre 7h et 20h)</v>
      </c>
      <c r="D21" s="72">
        <f>BPU!E25</f>
        <v>0</v>
      </c>
      <c r="E21" s="54">
        <v>1</v>
      </c>
      <c r="F21" s="83">
        <f t="shared" si="0"/>
        <v>0</v>
      </c>
      <c r="G21" s="46">
        <f>BPU!F25</f>
        <v>0.2</v>
      </c>
      <c r="H21" s="72">
        <f t="shared" si="1"/>
        <v>0</v>
      </c>
    </row>
    <row r="22" spans="1:8" ht="32.15" customHeight="1" x14ac:dyDescent="0.3">
      <c r="A22" s="55"/>
      <c r="B22" s="133"/>
      <c r="C22" s="27" t="str">
        <f>BPU!D27</f>
        <v xml:space="preserve">  WE et jours fériés</v>
      </c>
      <c r="D22" s="72">
        <f>BPU!E27</f>
        <v>0</v>
      </c>
      <c r="E22" s="54">
        <v>1</v>
      </c>
      <c r="F22" s="83">
        <f t="shared" si="0"/>
        <v>0</v>
      </c>
      <c r="G22" s="46">
        <f>BPU!F27</f>
        <v>0.2</v>
      </c>
      <c r="H22" s="72">
        <f t="shared" si="1"/>
        <v>0</v>
      </c>
    </row>
    <row r="23" spans="1:8" ht="43.5" x14ac:dyDescent="0.3">
      <c r="A23" s="55"/>
      <c r="B23" s="70" t="s">
        <v>50</v>
      </c>
      <c r="C23" s="68" t="s">
        <v>35</v>
      </c>
      <c r="D23" s="69" t="s">
        <v>152</v>
      </c>
      <c r="E23" s="69" t="s">
        <v>56</v>
      </c>
      <c r="F23" s="69" t="s">
        <v>57</v>
      </c>
      <c r="G23" s="69" t="s">
        <v>25</v>
      </c>
      <c r="H23" s="69" t="s">
        <v>152</v>
      </c>
    </row>
    <row r="24" spans="1:8" ht="32.15" customHeight="1" x14ac:dyDescent="0.3">
      <c r="A24" s="55"/>
      <c r="B24" s="33" t="str">
        <f>BPU!C36</f>
        <v>Arbre fruitier : Figuier (10 L)</v>
      </c>
      <c r="C24" s="13" t="str">
        <f>BPU!D36</f>
        <v xml:space="preserve"> €/arbre</v>
      </c>
      <c r="D24" s="80">
        <f>BPU!E36</f>
        <v>0</v>
      </c>
      <c r="E24" s="54">
        <v>1</v>
      </c>
      <c r="F24" s="83">
        <f>D24*E24</f>
        <v>0</v>
      </c>
      <c r="G24" s="14">
        <f>BPU!F36</f>
        <v>0.2</v>
      </c>
      <c r="H24" s="85">
        <f>D24*(1+G24)</f>
        <v>0</v>
      </c>
    </row>
    <row r="25" spans="1:8" ht="32.15" customHeight="1" x14ac:dyDescent="0.3">
      <c r="A25" s="55"/>
      <c r="B25" s="33" t="str">
        <f>BPU!C41</f>
        <v>Arbre feuillus : Bouleau (10 L)</v>
      </c>
      <c r="C25" s="13" t="str">
        <f>BPU!D41</f>
        <v xml:space="preserve"> €/arbre</v>
      </c>
      <c r="D25" s="80">
        <f>BPU!E41</f>
        <v>0</v>
      </c>
      <c r="E25" s="54">
        <v>1</v>
      </c>
      <c r="F25" s="83">
        <f t="shared" ref="F25:F34" si="2">D25*E25</f>
        <v>0</v>
      </c>
      <c r="G25" s="14">
        <f>BPU!F41</f>
        <v>0.2</v>
      </c>
      <c r="H25" s="85">
        <f t="shared" ref="H25:H34" si="3">D25*(1+G25)</f>
        <v>0</v>
      </c>
    </row>
    <row r="26" spans="1:8" ht="32.15" customHeight="1" x14ac:dyDescent="0.3">
      <c r="A26" s="55"/>
      <c r="B26" s="33" t="str">
        <f>BPU!C48</f>
        <v>Arbre résineux : Cyprès (10 L)</v>
      </c>
      <c r="C26" s="13" t="str">
        <f>BPU!D48</f>
        <v xml:space="preserve"> €/arbre</v>
      </c>
      <c r="D26" s="80">
        <f>BPU!E48</f>
        <v>0</v>
      </c>
      <c r="E26" s="54">
        <v>1</v>
      </c>
      <c r="F26" s="83">
        <f t="shared" si="2"/>
        <v>0</v>
      </c>
      <c r="G26" s="14">
        <f>BPU!F48</f>
        <v>0.2</v>
      </c>
      <c r="H26" s="85">
        <f t="shared" si="3"/>
        <v>0</v>
      </c>
    </row>
    <row r="27" spans="1:8" ht="32.15" customHeight="1" x14ac:dyDescent="0.3">
      <c r="A27" s="55"/>
      <c r="B27" s="33" t="str">
        <f>BPU!C54</f>
        <v>Arbuste : Magnolia (godet 9 cm)</v>
      </c>
      <c r="C27" s="13" t="str">
        <f>BPU!D54</f>
        <v>€/arbuste</v>
      </c>
      <c r="D27" s="80">
        <f>BPU!E54</f>
        <v>0</v>
      </c>
      <c r="E27" s="54">
        <v>2</v>
      </c>
      <c r="F27" s="83">
        <f t="shared" si="2"/>
        <v>0</v>
      </c>
      <c r="G27" s="14">
        <f>BPU!F54</f>
        <v>0.2</v>
      </c>
      <c r="H27" s="85">
        <f t="shared" si="3"/>
        <v>0</v>
      </c>
    </row>
    <row r="28" spans="1:8" ht="32.15" customHeight="1" x14ac:dyDescent="0.3">
      <c r="A28" s="55"/>
      <c r="B28" s="15" t="str">
        <f>BPU!C57</f>
        <v>Plante Vivace couvre-sol : géranium de Madère (godet 9 cm)</v>
      </c>
      <c r="C28" s="13" t="str">
        <f>BPU!D57</f>
        <v>€/plante</v>
      </c>
      <c r="D28" s="80">
        <f>BPU!E57</f>
        <v>0</v>
      </c>
      <c r="E28" s="54">
        <v>2</v>
      </c>
      <c r="F28" s="83">
        <f t="shared" si="2"/>
        <v>0</v>
      </c>
      <c r="G28" s="14">
        <f>BPU!F57</f>
        <v>0.2</v>
      </c>
      <c r="H28" s="85">
        <f t="shared" si="3"/>
        <v>0</v>
      </c>
    </row>
    <row r="29" spans="1:8" ht="32.15" customHeight="1" x14ac:dyDescent="0.3">
      <c r="A29" s="55"/>
      <c r="B29" s="15" t="str">
        <f>BPU!C64</f>
        <v>Plante Vivace haute : bambous non traçant Fargesia Rufa (pot 10 L)</v>
      </c>
      <c r="C29" s="13" t="str">
        <f>BPU!D64</f>
        <v>€/plante</v>
      </c>
      <c r="D29" s="80">
        <f>BPU!E64</f>
        <v>0</v>
      </c>
      <c r="E29" s="54">
        <v>1</v>
      </c>
      <c r="F29" s="83">
        <f t="shared" si="2"/>
        <v>0</v>
      </c>
      <c r="G29" s="14">
        <f>BPU!F64</f>
        <v>0.2</v>
      </c>
      <c r="H29" s="85">
        <f t="shared" si="3"/>
        <v>0</v>
      </c>
    </row>
    <row r="30" spans="1:8" ht="32.15" customHeight="1" x14ac:dyDescent="0.3">
      <c r="A30" s="55"/>
      <c r="B30" s="15" t="str">
        <f>BPU!C67</f>
        <v>Plante Graminée : Imperata (godet 9 cm)</v>
      </c>
      <c r="C30" s="13" t="str">
        <f>BPU!D67</f>
        <v>€/plante</v>
      </c>
      <c r="D30" s="80">
        <f>BPU!E67</f>
        <v>0</v>
      </c>
      <c r="E30" s="54">
        <v>2</v>
      </c>
      <c r="F30" s="83">
        <f t="shared" si="2"/>
        <v>0</v>
      </c>
      <c r="G30" s="14">
        <f>BPU!F67</f>
        <v>0.2</v>
      </c>
      <c r="H30" s="85">
        <f t="shared" si="3"/>
        <v>0</v>
      </c>
    </row>
    <row r="31" spans="1:8" ht="32.15" customHeight="1" x14ac:dyDescent="0.3">
      <c r="A31" s="55"/>
      <c r="B31" s="33" t="str">
        <f>BPU!C71</f>
        <v>Plante Aromatique : Lavande (godet 9 cm)</v>
      </c>
      <c r="C31" s="13" t="str">
        <f>BPU!D71</f>
        <v>€/plante</v>
      </c>
      <c r="D31" s="80">
        <f>BPU!E71</f>
        <v>0</v>
      </c>
      <c r="E31" s="54">
        <v>1</v>
      </c>
      <c r="F31" s="83">
        <f t="shared" si="2"/>
        <v>0</v>
      </c>
      <c r="G31" s="14">
        <f>BPU!F71</f>
        <v>0.2</v>
      </c>
      <c r="H31" s="85">
        <f t="shared" si="3"/>
        <v>0</v>
      </c>
    </row>
    <row r="32" spans="1:8" ht="32.15" customHeight="1" x14ac:dyDescent="0.3">
      <c r="A32" s="55"/>
      <c r="B32" s="33" t="str">
        <f>BPU!C72</f>
        <v>Plante Aromatique : Thym Creeping Red (godet 9 cm)</v>
      </c>
      <c r="C32" s="13" t="str">
        <f>BPU!D72</f>
        <v>€/plante</v>
      </c>
      <c r="D32" s="80">
        <f>BPU!E72</f>
        <v>0</v>
      </c>
      <c r="E32" s="54">
        <v>1</v>
      </c>
      <c r="F32" s="83">
        <f t="shared" si="2"/>
        <v>0</v>
      </c>
      <c r="G32" s="14">
        <f>BPU!F73</f>
        <v>0.2</v>
      </c>
      <c r="H32" s="85">
        <f t="shared" si="3"/>
        <v>0</v>
      </c>
    </row>
    <row r="33" spans="1:8" ht="32.15" customHeight="1" x14ac:dyDescent="0.3">
      <c r="A33" s="55"/>
      <c r="B33" s="33" t="str">
        <f>BPU!C75</f>
        <v>Plante Grimpante : Vigne vierge de Veitch (pot 1 L)</v>
      </c>
      <c r="C33" s="13" t="str">
        <f>BPU!D75</f>
        <v>€/plante</v>
      </c>
      <c r="D33" s="80">
        <f>BPU!E75</f>
        <v>0</v>
      </c>
      <c r="E33" s="54">
        <v>1</v>
      </c>
      <c r="F33" s="83">
        <f t="shared" si="2"/>
        <v>0</v>
      </c>
      <c r="G33" s="14">
        <f>BPU!F75</f>
        <v>0.2</v>
      </c>
      <c r="H33" s="85">
        <f t="shared" si="3"/>
        <v>0</v>
      </c>
    </row>
    <row r="34" spans="1:8" ht="32.15" customHeight="1" thickBot="1" x14ac:dyDescent="0.35">
      <c r="A34" s="55"/>
      <c r="B34" s="33" t="str">
        <f>BPU!C83</f>
        <v>Bulbes : Tulipes à fleur de pivoine en mélange</v>
      </c>
      <c r="C34" s="13" t="str">
        <f>BPU!D83</f>
        <v>€/20 unités</v>
      </c>
      <c r="D34" s="80">
        <f>BPU!E83</f>
        <v>0</v>
      </c>
      <c r="E34" s="54">
        <v>200</v>
      </c>
      <c r="F34" s="83">
        <f t="shared" si="2"/>
        <v>0</v>
      </c>
      <c r="G34" s="14">
        <f>BPU!F83</f>
        <v>0.2</v>
      </c>
      <c r="H34" s="85">
        <f t="shared" si="3"/>
        <v>0</v>
      </c>
    </row>
    <row r="35" spans="1:8" ht="24.75" customHeight="1" thickBot="1" x14ac:dyDescent="0.35">
      <c r="A35" s="55"/>
      <c r="B35" s="128" t="s">
        <v>58</v>
      </c>
      <c r="C35" s="129"/>
      <c r="D35" s="129"/>
      <c r="E35" s="130"/>
      <c r="F35" s="84">
        <f>SUM(F12:F22,F24:F34)</f>
        <v>0</v>
      </c>
      <c r="G35" s="22">
        <v>0.2</v>
      </c>
      <c r="H35" s="86">
        <f>SUM(H12:H22,H24:H34)</f>
        <v>0</v>
      </c>
    </row>
    <row r="36" spans="1:8" x14ac:dyDescent="0.3">
      <c r="B36" s="131"/>
      <c r="C36" s="131"/>
      <c r="D36" s="131"/>
      <c r="E36" s="131"/>
    </row>
  </sheetData>
  <mergeCells count="17">
    <mergeCell ref="D7:H7"/>
    <mergeCell ref="B7:C7"/>
    <mergeCell ref="B9:H9"/>
    <mergeCell ref="B4:C4"/>
    <mergeCell ref="B5:C5"/>
    <mergeCell ref="B6:C6"/>
    <mergeCell ref="A1:H1"/>
    <mergeCell ref="B2:H2"/>
    <mergeCell ref="D4:H4"/>
    <mergeCell ref="D5:H5"/>
    <mergeCell ref="D6:H6"/>
    <mergeCell ref="B35:E35"/>
    <mergeCell ref="B36:E36"/>
    <mergeCell ref="B15:B16"/>
    <mergeCell ref="B17:B18"/>
    <mergeCell ref="B19:B20"/>
    <mergeCell ref="B21:B22"/>
  </mergeCells>
  <pageMargins left="0.7" right="0.7" top="0.75" bottom="0.75" header="0.3" footer="0.3"/>
  <pageSetup paperSize="9" orientation="portrait" r:id="rId1"/>
  <headerFooter>
    <oddFooter>&amp;L&amp;1#&amp;"Calibri"&amp;10 Interne</oddFooter>
  </headerFooter>
  <ignoredErrors>
    <ignoredError sqref="D16 D18:D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</vt:lpstr>
      <vt:lpstr>BPU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Girard, Brigitte</dc:creator>
  <cp:lastModifiedBy>Theveneau, Dominique</cp:lastModifiedBy>
  <cp:lastPrinted>2015-03-24T10:59:57Z</cp:lastPrinted>
  <dcterms:created xsi:type="dcterms:W3CDTF">2014-12-03T16:03:45Z</dcterms:created>
  <dcterms:modified xsi:type="dcterms:W3CDTF">2023-06-16T07:48:54Z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Isabelle.Tcherkezian@caissedesdepots.fr</vt:lpwstr>
  </property>
  <property fmtid="{D5CDD505-2E9C-101B-9397-08002B2CF9AE}" pid="5" name="MSIP_Label_526b0da4-3db3-477f-aae7-ffa237cfc891_SetDate">
    <vt:lpwstr>2019-03-29T09:20:12.5747394Z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Isabelle.Tcherkezian@caissedesdepots.fr</vt:lpwstr>
  </property>
  <property fmtid="{D5CDD505-2E9C-101B-9397-08002B2CF9AE}" pid="12" name="MSIP_Label_1387ec98-8aff-418c-9455-dc857e1ea7dc_SetDate">
    <vt:lpwstr>2019-03-29T09:20:12.5747394Z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