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PARTAGE DAF - AC - Marchés\2023\23-15 Ombrières\DCE PLACE\PLACE\LOT 1 VRD\"/>
    </mc:Choice>
  </mc:AlternateContent>
  <bookViews>
    <workbookView xWindow="0" yWindow="0" windowWidth="28800" windowHeight="11700" activeTab="1"/>
  </bookViews>
  <sheets>
    <sheet name="RECAP" sheetId="9" r:id="rId1"/>
    <sheet name="DPGF" sheetId="8" r:id="rId2"/>
  </sheets>
  <definedNames>
    <definedName name="_xlnm.Print_Titles" localSheetId="1">DPGF!$2:$2</definedName>
    <definedName name="_xlnm.Print_Area" localSheetId="1">DPGF!$A$1:$F$108</definedName>
    <definedName name="_xlnm.Print_Area" localSheetId="0">RECAP!$A$1:$G$38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F76" i="8" l="1"/>
  <c r="F99" i="8"/>
  <c r="F97" i="8" l="1"/>
  <c r="F52" i="8"/>
  <c r="F55" i="8"/>
  <c r="F101" i="8"/>
  <c r="F56" i="8"/>
  <c r="F53" i="8"/>
  <c r="F18" i="8" l="1"/>
  <c r="F38" i="8"/>
  <c r="F37" i="8"/>
  <c r="F103" i="8"/>
  <c r="F98" i="8"/>
  <c r="F96" i="8"/>
  <c r="F95" i="8"/>
  <c r="F94" i="8"/>
  <c r="D93" i="8"/>
  <c r="F93" i="8" s="1"/>
  <c r="F92" i="8"/>
  <c r="F91" i="8"/>
  <c r="F5" i="8" l="1"/>
  <c r="F17" i="8"/>
  <c r="F12" i="8"/>
  <c r="D28" i="8"/>
  <c r="F28" i="8" s="1"/>
  <c r="F26" i="8"/>
  <c r="F80" i="8"/>
  <c r="F11" i="8"/>
  <c r="F34" i="8"/>
  <c r="F81" i="8"/>
  <c r="F70" i="8"/>
  <c r="F69" i="8"/>
  <c r="F68" i="8"/>
  <c r="F66" i="8"/>
  <c r="F89" i="8"/>
  <c r="F88" i="8"/>
  <c r="F87" i="8"/>
  <c r="F86" i="8"/>
  <c r="F104" i="8" l="1"/>
  <c r="D78" i="8"/>
  <c r="F78" i="8" s="1"/>
  <c r="D20" i="9" s="1"/>
  <c r="F36" i="8"/>
  <c r="F19" i="8"/>
  <c r="F21" i="8"/>
  <c r="F16" i="8"/>
  <c r="F61" i="8"/>
  <c r="F39" i="8"/>
  <c r="F65" i="8"/>
  <c r="F62" i="8"/>
  <c r="F83" i="8"/>
  <c r="F82" i="8"/>
  <c r="F79" i="8"/>
  <c r="D47" i="8"/>
  <c r="F47" i="8" s="1"/>
  <c r="F45" i="8"/>
  <c r="F10" i="8"/>
  <c r="F41" i="8"/>
  <c r="F33" i="8"/>
  <c r="F13" i="8"/>
  <c r="F9" i="8"/>
  <c r="F8" i="8"/>
  <c r="F7" i="8"/>
  <c r="F6" i="8"/>
  <c r="F4" i="8"/>
  <c r="F77" i="8"/>
  <c r="F73" i="8"/>
  <c r="F71" i="8"/>
  <c r="F67" i="8"/>
  <c r="F64" i="8"/>
  <c r="F63" i="8"/>
  <c r="F20" i="8"/>
  <c r="F27" i="8"/>
  <c r="F29" i="8"/>
  <c r="F31" i="8"/>
  <c r="F30" i="8"/>
  <c r="F46" i="8"/>
  <c r="F48" i="8"/>
  <c r="F49" i="8"/>
  <c r="F50" i="8"/>
  <c r="F58" i="8"/>
  <c r="F84" i="8" l="1"/>
  <c r="D18" i="9" s="1"/>
  <c r="F74" i="8"/>
  <c r="D16" i="9" s="1"/>
  <c r="F23" i="8"/>
  <c r="D10" i="9" s="1"/>
  <c r="F14" i="8"/>
  <c r="D8" i="9" s="1"/>
  <c r="F51" i="8"/>
  <c r="F59" i="8" s="1"/>
  <c r="F42" i="8"/>
  <c r="D12" i="9" l="1"/>
  <c r="D14" i="9"/>
  <c r="D23" i="9" l="1"/>
  <c r="D25" i="9" s="1"/>
  <c r="D27" i="9" s="1"/>
</calcChain>
</file>

<file path=xl/sharedStrings.xml><?xml version="1.0" encoding="utf-8"?>
<sst xmlns="http://schemas.openxmlformats.org/spreadsheetml/2006/main" count="200" uniqueCount="106">
  <si>
    <t>N° PRIX</t>
  </si>
  <si>
    <t>U</t>
  </si>
  <si>
    <t>Q</t>
  </si>
  <si>
    <t>Pu</t>
  </si>
  <si>
    <t>Total HT</t>
  </si>
  <si>
    <t>ml</t>
  </si>
  <si>
    <t>TOTAL HT</t>
  </si>
  <si>
    <t>TOTAL TTC</t>
  </si>
  <si>
    <t xml:space="preserve">TOTAL HT </t>
  </si>
  <si>
    <t>DCE</t>
  </si>
  <si>
    <t xml:space="preserve">2 -TERRASSEMENTS EN MASSE </t>
  </si>
  <si>
    <t>TVA 20 %</t>
  </si>
  <si>
    <t xml:space="preserve">Terrassement en tranchée exécuté à l'engin mécanique </t>
  </si>
  <si>
    <t xml:space="preserve">Fourniture et mise en œuvre de sable de fond de tranchée et d'enrobage </t>
  </si>
  <si>
    <t>m²</t>
  </si>
  <si>
    <t xml:space="preserve">Exécution d'une couche anticontaminante au moyen de produit non  tissé type "bidim" ou similaire </t>
  </si>
  <si>
    <t>SIGNALISATION</t>
  </si>
  <si>
    <t>Terrassement en tranchée exécuté manuellement</t>
  </si>
  <si>
    <t xml:space="preserve">Plan de récolement </t>
  </si>
  <si>
    <t xml:space="preserve">Fourniture et pose de grillage avertisseur de couleur rouge </t>
  </si>
  <si>
    <t>REGARDS</t>
  </si>
  <si>
    <t>Plans de récolement</t>
  </si>
  <si>
    <t>Tranchées BT</t>
  </si>
  <si>
    <r>
      <t>m</t>
    </r>
    <r>
      <rPr>
        <vertAlign val="superscript"/>
        <sz val="11"/>
        <rFont val="Calibri"/>
        <family val="2"/>
      </rPr>
      <t>3</t>
    </r>
  </si>
  <si>
    <t>Demande DICT / DT repérage et marquage des réseaux sur emprise du terrain et accès</t>
  </si>
  <si>
    <t xml:space="preserve">Élaboration des plans d'exécution et dossier pour concessionnaires </t>
  </si>
  <si>
    <t>Évacuation des matériaux en décharge</t>
  </si>
  <si>
    <t xml:space="preserve">RÉCEPTION </t>
  </si>
  <si>
    <t>DÉSIGNATION</t>
  </si>
  <si>
    <t>F</t>
  </si>
  <si>
    <t>3 - RÉSEAU PLUVIAL</t>
  </si>
  <si>
    <t>DIVERS</t>
  </si>
  <si>
    <t xml:space="preserve">Débroussaillage, abattage, déssouchage et évacuation en décharge dans emprise des travaux </t>
  </si>
  <si>
    <t>Bordure T2 coulées en place en continu par machine spécifique (manuelle ou motorisé) directement sur la couche de
roulement existante</t>
  </si>
  <si>
    <t>VOIRIE - PIETONNIER</t>
  </si>
  <si>
    <t>Évacuation des déblais  en décharge autorisée</t>
  </si>
  <si>
    <t>Essais de sol ( Déflexion V1/ V2) sur fond de forme piétonnier</t>
  </si>
  <si>
    <t>ESPACES VERTS</t>
  </si>
  <si>
    <t>Petit terrassement pour réglage des niveaux arrasement des bosses , adoussisement des talus…</t>
  </si>
  <si>
    <t>m2</t>
  </si>
  <si>
    <t>Nettoyage et mise en décharge des déchets de chantiers</t>
  </si>
  <si>
    <t xml:space="preserve">Fourniture, transport et mise en place de tout venant de carrière 0/315 pour exécution d'une couche de fondation y compris compactage sur 18 cm sur piétonnier </t>
  </si>
  <si>
    <t xml:space="preserve">Fourniture, transport et mise en place de tout venant de carrière 0/20 pour exécution d'une couche de fondation y compris compactage sur 15 cm sur piétonnier </t>
  </si>
  <si>
    <t>Coffrage du piétonnier suivant les courbes</t>
  </si>
  <si>
    <t>Fourniture et pose d'un Polyane y /c remontée sur le coffrage</t>
  </si>
  <si>
    <t>Fourniture et pose d'un treilli structurel de type ST25C calé à 1/3 du niveau inférieur de la dalle béton</t>
  </si>
  <si>
    <t>Protection des structures et éléments environnants</t>
  </si>
  <si>
    <t xml:space="preserve">Réglage de fond de forme piétonnier y compris compactage </t>
  </si>
  <si>
    <t xml:space="preserve">Elagage 3 arbres principaux en bordure piétonnier </t>
  </si>
  <si>
    <t>Fourniture, transport et pose panneau limitation de hauteur</t>
  </si>
  <si>
    <t>Démontage et mise en stock ou évacuation des balises J11</t>
  </si>
  <si>
    <t xml:space="preserve">Confection massif de fondation des poteaux des pergolas suivant préconiastion du BE Béton y compris protection de l'environnement proche et des enrobés existants par polyane </t>
  </si>
  <si>
    <t>Tranchées</t>
  </si>
  <si>
    <t>5 - VOIRIE PIETONNIER</t>
  </si>
  <si>
    <t>6 - DIVERS</t>
  </si>
  <si>
    <t>7 - ESPACES VERTS</t>
  </si>
  <si>
    <t>Découpage à la scie enrobé existant 35cm derrière bordure à couler en place</t>
  </si>
  <si>
    <t>Déplacement des bacs de tri sélectif</t>
  </si>
  <si>
    <t>PM</t>
  </si>
  <si>
    <t>TRAVAUX PREPARATOIRES</t>
  </si>
  <si>
    <t>TERRASSEMENT EN MASSE</t>
  </si>
  <si>
    <t>RESEAU PLUVIAL</t>
  </si>
  <si>
    <t>RESEAU ELECTRICITE</t>
  </si>
  <si>
    <t>LOT VRD</t>
  </si>
  <si>
    <t>Préparation Plate-forme base vie, installation de chantier, Signalisation et clôture de chantier</t>
  </si>
  <si>
    <t>Amenée et repli du matériel</t>
  </si>
  <si>
    <t>Implantations des massifs, bordures, soutènnement, réseaux</t>
  </si>
  <si>
    <t>1-TRAVAUX PREPARATOIRES</t>
  </si>
  <si>
    <t>4 - RESEAU ELECTRICITE</t>
  </si>
  <si>
    <t xml:space="preserve">Réutilisation tout-venant mis en stock sur site en fermeture de tranchée </t>
  </si>
  <si>
    <t>Fossé</t>
  </si>
  <si>
    <t>Diagnostique amiante des enrobés</t>
  </si>
  <si>
    <t>Terrassement en masse pour création soutènement étagé  y compris utilisation brise roche si besoin entre P3-4 et P6-7</t>
  </si>
  <si>
    <t>Démolition enrobé existant dans emprise EV et piétonnier sur 5cm d'épaisseur y compris démolition mécanique bordurette P1</t>
  </si>
  <si>
    <t>Décaissement structure de chaussée dans emprise EV et piétonnier sur 25cm d'épaisseur y compris tri et mise en stock des matériaux pour remblais</t>
  </si>
  <si>
    <t xml:space="preserve">Fourniture et pose de grillage avertisseur de couleur bleu </t>
  </si>
  <si>
    <t>Fourniture, transport, coulage  sur 12cm et désactivation du béton</t>
  </si>
  <si>
    <t>Enrochement à l'arrière du transfo pour stabilisation coffret onduleurs sur 4ml x 0,5m de hauteur</t>
  </si>
  <si>
    <t>Mise en œuvre de bloc rocheux en pied de fossé coté talus et piétonnier pour stabilisation</t>
  </si>
  <si>
    <t>Fourniture et pose de fourreau de couleur bleu TPC 50</t>
  </si>
  <si>
    <t>Fourniture et pose natte coco sur talus surface suivant la pente</t>
  </si>
  <si>
    <t>Fourniture et pose de bloc rocheux 60x60 environ pour protection des poteaux de l'ombrière et intégration paysagère</t>
  </si>
  <si>
    <t>Remblai en tout venant mis en stock pour accès onduleurs derrière transfo</t>
  </si>
  <si>
    <t>Aménagement descente de gouttière en pierre maçonné pour accompagnement chute d'eau et éviter ravinement du talus</t>
  </si>
  <si>
    <t>Pose de canalisation PVC diamètre 150</t>
  </si>
  <si>
    <t xml:space="preserve">Fourniture et pose de Regard de branchement EP 25X25 y compris raccordement des descentes de gouttières, Couronnement série sous espace vert </t>
  </si>
  <si>
    <t>Fourniture et pose d'un regard de visite avec grille 60x60 en remplacement éxutoire existant, y/c  dépose dégrilleur béton et curage éxutoire</t>
  </si>
  <si>
    <t xml:space="preserve">Terrassement en masse pour décaissement élargissement piétonnier et EV au-delà bordure P1 </t>
  </si>
  <si>
    <t>Apport et mise en œuvre de terre végétale issue du site criblée et tamisée sur 30cm d'épaisseur</t>
  </si>
  <si>
    <t>Reprofilage en remblais de la noue entre P7 et P10 avec terre issue déblais entre P10 et l’exutoire</t>
  </si>
  <si>
    <t>Profilage en déblais fossé entre P10 et l’exutoire</t>
  </si>
  <si>
    <t xml:space="preserve">Fourniture et Réalisation d'un soutènement en traverses type chemin de fer étagées  sur 3 niveaux suivant dénivelée y/c remblai  à l'arrière avec tout venant mis en stock </t>
  </si>
  <si>
    <t>Fourniture et pose chambre de tirage type L0T</t>
  </si>
  <si>
    <t>Terrassement et mise en œuvre tout venant 0/10 sur 20cm pour couche de surface accès onduleurs à l'arrière du transfo</t>
  </si>
  <si>
    <t>Maçonnerie en agglo finition enduit d'un abri technique  dimension largeur 3m60 x hauteur 1m70 x profondeur 0,4m dimensions à confirmer suivant tailles des onduleurs à abriter - y compris fondations sur bon sol avant remblais - fermeture par portes fournies et posées par ferronnier Université</t>
  </si>
  <si>
    <t xml:space="preserve">Fourniture et pose de Regard de branchement  préfabriqué plastique, Couronnement série sous espace vert </t>
  </si>
  <si>
    <t>Fourreaux Éclairage</t>
  </si>
  <si>
    <r>
      <t xml:space="preserve">Fourniture et pose d'1 fourreau de couleur rouge TPC </t>
    </r>
    <r>
      <rPr>
        <sz val="11"/>
        <rFont val="Calibri"/>
        <family val="2"/>
      </rPr>
      <t>Ø</t>
    </r>
    <r>
      <rPr>
        <sz val="11"/>
        <rFont val="Calibri"/>
        <family val="2"/>
        <scheme val="minor"/>
      </rPr>
      <t>63</t>
    </r>
  </si>
  <si>
    <t>Pénétration dans Transfo avec 2 fourreaux TPC Ø 110 sur 2ml</t>
  </si>
  <si>
    <r>
      <t xml:space="preserve">Fourniture et pose de 2 fourreaux PVC lisse </t>
    </r>
    <r>
      <rPr>
        <sz val="11"/>
        <rFont val="Calibri"/>
        <family val="2"/>
      </rPr>
      <t>Ø</t>
    </r>
    <r>
      <rPr>
        <sz val="11"/>
        <rFont val="Calibri"/>
        <family val="2"/>
        <scheme val="minor"/>
      </rPr>
      <t>63 avec coudes grands rayons</t>
    </r>
  </si>
  <si>
    <t>Fourniture et pose dans fourreau d'un PEHD Ø25mm</t>
  </si>
  <si>
    <t>après réalisation, pour réception au lot strcuture, récolement en 3D des massifs par un géomètre expert</t>
  </si>
  <si>
    <t>Terrassement pour massifs d'ancrage des poteaux de la structure  y compris utilisation BRH</t>
  </si>
  <si>
    <t>Fourniture et pose d'un regard 40X40 en pied de poteau</t>
  </si>
  <si>
    <t>T.V.A. 20% €</t>
  </si>
  <si>
    <t>TOTAL T.T.C.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</si>
</sst>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€_-;\-* #,##0.00\ _€_-;_-* &quot;-&quot;??\ _€_-;_-@_-"/>
    <numFmt numFmtId="165" formatCode="#,##0.00\ &quot;€&quot;"/>
    <numFmt numFmtId="166" formatCode="#,##0.00&quot;F&quot;_);[Red]\(#,##0.00&quot;F&quot;\)"/>
    <numFmt numFmtId="167" formatCode="#,##0.00\ &quot;E&quot;"/>
    <numFmt numFmtId="168" formatCode="#,##0.00\ [$€-1]"/>
    <numFmt numFmtId="169" formatCode="#,##0.00\ &quot;F&quot;"/>
    <numFmt numFmtId="170" formatCode="_-* #,##0\ _€_-;\-* #,##0\ _€_-;_-* &quot;-&quot;??\ _€_-;_-@_-"/>
  </numFmts>
  <fonts count="18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vertAlign val="superscript"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61"/>
      <name val="Calibri"/>
      <family val="2"/>
      <scheme val="minor"/>
    </font>
    <font>
      <b/>
      <u/>
      <sz val="2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9"/>
      <color indexed="10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u/>
      <sz val="11"/>
      <color indexed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</cellStyleXfs>
  <cellXfs count="194"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165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165" fontId="5" fillId="0" borderId="7" xfId="0" applyNumberFormat="1" applyFont="1" applyBorder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165" fontId="6" fillId="0" borderId="9" xfId="0" applyNumberFormat="1" applyFont="1" applyBorder="1" applyAlignment="1">
      <alignment vertical="center"/>
    </xf>
    <xf numFmtId="165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165" fontId="5" fillId="0" borderId="11" xfId="0" applyNumberFormat="1" applyFont="1" applyBorder="1" applyAlignment="1">
      <alignment vertical="center"/>
    </xf>
    <xf numFmtId="165" fontId="5" fillId="4" borderId="1" xfId="0" applyNumberFormat="1" applyFont="1" applyFill="1" applyBorder="1" applyAlignment="1">
      <alignment vertical="center"/>
    </xf>
    <xf numFmtId="165" fontId="5" fillId="0" borderId="13" xfId="0" applyNumberFormat="1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vertical="center"/>
    </xf>
    <xf numFmtId="0" fontId="4" fillId="3" borderId="1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vertical="center" wrapText="1"/>
    </xf>
    <xf numFmtId="165" fontId="5" fillId="0" borderId="14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165" fontId="5" fillId="0" borderId="18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5" fontId="6" fillId="0" borderId="2" xfId="0" applyNumberFormat="1" applyFont="1" applyBorder="1" applyAlignment="1">
      <alignment vertical="center"/>
    </xf>
    <xf numFmtId="165" fontId="7" fillId="0" borderId="0" xfId="0" applyNumberFormat="1" applyFont="1"/>
    <xf numFmtId="165" fontId="8" fillId="0" borderId="4" xfId="0" applyNumberFormat="1" applyFont="1" applyBorder="1" applyAlignment="1">
      <alignment horizontal="center" vertical="center" wrapText="1"/>
    </xf>
    <xf numFmtId="165" fontId="7" fillId="0" borderId="19" xfId="0" applyNumberFormat="1" applyFont="1" applyBorder="1"/>
    <xf numFmtId="165" fontId="7" fillId="0" borderId="1" xfId="0" applyNumberFormat="1" applyFont="1" applyBorder="1" applyAlignment="1">
      <alignment vertical="center"/>
    </xf>
    <xf numFmtId="165" fontId="9" fillId="5" borderId="20" xfId="0" applyNumberFormat="1" applyFont="1" applyFill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165" fontId="7" fillId="0" borderId="12" xfId="0" applyNumberFormat="1" applyFont="1" applyBorder="1" applyAlignment="1">
      <alignment vertical="center"/>
    </xf>
    <xf numFmtId="165" fontId="7" fillId="0" borderId="13" xfId="0" applyNumberFormat="1" applyFont="1" applyBorder="1" applyAlignment="1">
      <alignment vertical="center"/>
    </xf>
    <xf numFmtId="165" fontId="9" fillId="5" borderId="1" xfId="0" applyNumberFormat="1" applyFont="1" applyFill="1" applyBorder="1" applyAlignment="1">
      <alignment vertical="center"/>
    </xf>
    <xf numFmtId="165" fontId="7" fillId="0" borderId="14" xfId="0" applyNumberFormat="1" applyFont="1" applyBorder="1" applyAlignment="1">
      <alignment vertical="center"/>
    </xf>
    <xf numFmtId="165" fontId="7" fillId="0" borderId="21" xfId="0" applyNumberFormat="1" applyFont="1" applyBorder="1" applyAlignment="1">
      <alignment vertical="center"/>
    </xf>
    <xf numFmtId="165" fontId="9" fillId="5" borderId="22" xfId="0" applyNumberFormat="1" applyFont="1" applyFill="1" applyBorder="1" applyAlignment="1">
      <alignment vertical="center"/>
    </xf>
    <xf numFmtId="165" fontId="7" fillId="0" borderId="0" xfId="0" applyNumberFormat="1" applyFont="1" applyAlignment="1">
      <alignment vertical="center"/>
    </xf>
    <xf numFmtId="170" fontId="5" fillId="4" borderId="0" xfId="1" applyNumberFormat="1" applyFont="1" applyFill="1" applyAlignment="1">
      <alignment horizontal="center"/>
    </xf>
    <xf numFmtId="170" fontId="4" fillId="4" borderId="4" xfId="1" applyNumberFormat="1" applyFont="1" applyFill="1" applyBorder="1" applyAlignment="1">
      <alignment horizontal="center" vertical="center" wrapText="1"/>
    </xf>
    <xf numFmtId="170" fontId="5" fillId="4" borderId="7" xfId="1" applyNumberFormat="1" applyFont="1" applyFill="1" applyBorder="1" applyAlignment="1">
      <alignment horizontal="center"/>
    </xf>
    <xf numFmtId="170" fontId="5" fillId="4" borderId="1" xfId="1" applyNumberFormat="1" applyFont="1" applyFill="1" applyBorder="1" applyAlignment="1">
      <alignment horizontal="center" vertical="center"/>
    </xf>
    <xf numFmtId="170" fontId="5" fillId="4" borderId="23" xfId="1" applyNumberFormat="1" applyFont="1" applyFill="1" applyBorder="1" applyAlignment="1">
      <alignment horizontal="center" vertical="center"/>
    </xf>
    <xf numFmtId="170" fontId="5" fillId="4" borderId="0" xfId="1" applyNumberFormat="1" applyFont="1" applyFill="1" applyBorder="1" applyAlignment="1">
      <alignment horizontal="center" vertical="center"/>
    </xf>
    <xf numFmtId="170" fontId="5" fillId="4" borderId="11" xfId="1" applyNumberFormat="1" applyFont="1" applyFill="1" applyBorder="1" applyAlignment="1">
      <alignment horizontal="center" vertical="center"/>
    </xf>
    <xf numFmtId="170" fontId="5" fillId="4" borderId="17" xfId="1" applyNumberFormat="1" applyFont="1" applyFill="1" applyBorder="1" applyAlignment="1">
      <alignment horizontal="center" vertical="center"/>
    </xf>
    <xf numFmtId="170" fontId="5" fillId="4" borderId="14" xfId="1" applyNumberFormat="1" applyFont="1" applyFill="1" applyBorder="1" applyAlignment="1">
      <alignment horizontal="center" vertical="center"/>
    </xf>
    <xf numFmtId="170" fontId="5" fillId="4" borderId="16" xfId="1" applyNumberFormat="1" applyFont="1" applyFill="1" applyBorder="1" applyAlignment="1">
      <alignment horizontal="center" vertical="center"/>
    </xf>
    <xf numFmtId="170" fontId="5" fillId="4" borderId="18" xfId="1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3" applyFont="1" applyAlignment="1"/>
    <xf numFmtId="0" fontId="11" fillId="0" borderId="0" xfId="3" applyFont="1" applyAlignment="1"/>
    <xf numFmtId="165" fontId="12" fillId="0" borderId="0" xfId="3" applyNumberFormat="1" applyFont="1" applyBorder="1" applyAlignment="1">
      <alignment horizontal="center"/>
    </xf>
    <xf numFmtId="0" fontId="7" fillId="0" borderId="0" xfId="3" applyFont="1"/>
    <xf numFmtId="0" fontId="7" fillId="0" borderId="0" xfId="3" applyFont="1" applyAlignment="1">
      <alignment horizontal="center"/>
    </xf>
    <xf numFmtId="165" fontId="7" fillId="0" borderId="0" xfId="2" applyNumberFormat="1" applyFont="1"/>
    <xf numFmtId="167" fontId="11" fillId="0" borderId="0" xfId="2" applyNumberFormat="1" applyFont="1"/>
    <xf numFmtId="0" fontId="11" fillId="0" borderId="0" xfId="3" applyFont="1"/>
    <xf numFmtId="0" fontId="12" fillId="0" borderId="0" xfId="3" applyFont="1" applyAlignment="1">
      <alignment horizontal="center"/>
    </xf>
    <xf numFmtId="165" fontId="7" fillId="0" borderId="0" xfId="2" applyNumberFormat="1" applyFont="1" applyAlignment="1">
      <alignment horizontal="right"/>
    </xf>
    <xf numFmtId="0" fontId="7" fillId="4" borderId="0" xfId="3" applyFont="1" applyFill="1" applyAlignment="1">
      <alignment horizontal="center"/>
    </xf>
    <xf numFmtId="167" fontId="11" fillId="4" borderId="0" xfId="2" applyNumberFormat="1" applyFont="1" applyFill="1"/>
    <xf numFmtId="0" fontId="11" fillId="4" borderId="0" xfId="3" applyFont="1" applyFill="1"/>
    <xf numFmtId="0" fontId="7" fillId="4" borderId="0" xfId="3" applyFont="1" applyFill="1"/>
    <xf numFmtId="165" fontId="8" fillId="4" borderId="0" xfId="2" applyNumberFormat="1" applyFont="1" applyFill="1" applyBorder="1" applyAlignment="1">
      <alignment horizontal="right"/>
    </xf>
    <xf numFmtId="167" fontId="11" fillId="0" borderId="0" xfId="2" applyNumberFormat="1" applyFont="1" applyBorder="1"/>
    <xf numFmtId="0" fontId="11" fillId="0" borderId="0" xfId="3" applyFont="1" applyBorder="1"/>
    <xf numFmtId="0" fontId="7" fillId="0" borderId="0" xfId="3" applyFont="1" applyBorder="1"/>
    <xf numFmtId="0" fontId="13" fillId="4" borderId="0" xfId="3" applyFont="1" applyFill="1" applyBorder="1" applyAlignment="1">
      <alignment horizontal="left" vertical="center"/>
    </xf>
    <xf numFmtId="0" fontId="7" fillId="0" borderId="0" xfId="3" applyFont="1" applyFill="1" applyAlignment="1">
      <alignment horizontal="center"/>
    </xf>
    <xf numFmtId="167" fontId="11" fillId="0" borderId="0" xfId="2" applyNumberFormat="1" applyFont="1" applyFill="1"/>
    <xf numFmtId="0" fontId="11" fillId="0" borderId="0" xfId="3" applyFont="1" applyFill="1"/>
    <xf numFmtId="0" fontId="7" fillId="0" borderId="0" xfId="3" applyFont="1" applyFill="1"/>
    <xf numFmtId="0" fontId="12" fillId="3" borderId="4" xfId="3" applyFont="1" applyFill="1" applyBorder="1" applyAlignment="1">
      <alignment horizontal="center"/>
    </xf>
    <xf numFmtId="0" fontId="12" fillId="0" borderId="25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168" fontId="12" fillId="0" borderId="25" xfId="2" applyNumberFormat="1" applyFont="1" applyFill="1" applyBorder="1" applyAlignment="1">
      <alignment horizontal="right" vertical="center"/>
    </xf>
    <xf numFmtId="167" fontId="11" fillId="0" borderId="0" xfId="2" applyNumberFormat="1" applyFont="1" applyFill="1" applyBorder="1"/>
    <xf numFmtId="0" fontId="11" fillId="0" borderId="0" xfId="3" applyFont="1" applyFill="1" applyBorder="1"/>
    <xf numFmtId="0" fontId="7" fillId="0" borderId="0" xfId="3" applyFont="1" applyFill="1" applyBorder="1"/>
    <xf numFmtId="165" fontId="7" fillId="0" borderId="4" xfId="2" applyNumberFormat="1" applyFont="1" applyBorder="1" applyAlignment="1">
      <alignment horizontal="right"/>
    </xf>
    <xf numFmtId="0" fontId="13" fillId="0" borderId="0" xfId="3" applyFont="1" applyBorder="1" applyAlignment="1">
      <alignment horizontal="left" vertical="center"/>
    </xf>
    <xf numFmtId="169" fontId="7" fillId="0" borderId="0" xfId="2" applyNumberFormat="1" applyFont="1" applyAlignment="1">
      <alignment horizontal="right"/>
    </xf>
    <xf numFmtId="165" fontId="12" fillId="0" borderId="4" xfId="2" applyNumberFormat="1" applyFont="1" applyBorder="1" applyAlignment="1">
      <alignment horizontal="right"/>
    </xf>
    <xf numFmtId="165" fontId="8" fillId="0" borderId="0" xfId="2" applyNumberFormat="1" applyFont="1" applyBorder="1" applyAlignment="1">
      <alignment horizontal="right"/>
    </xf>
    <xf numFmtId="165" fontId="7" fillId="0" borderId="0" xfId="2" applyNumberFormat="1" applyFont="1" applyFill="1"/>
    <xf numFmtId="0" fontId="7" fillId="0" borderId="0" xfId="3" applyFont="1" applyBorder="1" applyAlignment="1">
      <alignment horizontal="center"/>
    </xf>
    <xf numFmtId="165" fontId="7" fillId="0" borderId="0" xfId="2" applyNumberFormat="1" applyFont="1" applyBorder="1"/>
    <xf numFmtId="168" fontId="12" fillId="5" borderId="4" xfId="2" applyNumberFormat="1" applyFont="1" applyFill="1" applyBorder="1" applyAlignment="1">
      <alignment horizontal="right" vertical="center"/>
    </xf>
    <xf numFmtId="0" fontId="4" fillId="5" borderId="3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170" fontId="5" fillId="0" borderId="18" xfId="1" applyNumberFormat="1" applyFont="1" applyBorder="1" applyAlignment="1">
      <alignment horizontal="center"/>
    </xf>
    <xf numFmtId="165" fontId="5" fillId="0" borderId="21" xfId="0" applyNumberFormat="1" applyFont="1" applyBorder="1" applyAlignment="1">
      <alignment vertical="center"/>
    </xf>
    <xf numFmtId="170" fontId="5" fillId="0" borderId="1" xfId="1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170" fontId="5" fillId="0" borderId="13" xfId="1" applyNumberFormat="1" applyFont="1" applyFill="1" applyBorder="1" applyAlignment="1">
      <alignment horizontal="center" vertical="center"/>
    </xf>
    <xf numFmtId="165" fontId="5" fillId="4" borderId="13" xfId="0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horizontal="left" vertical="center" wrapText="1"/>
    </xf>
    <xf numFmtId="170" fontId="5" fillId="0" borderId="0" xfId="1" applyNumberFormat="1" applyFont="1" applyAlignment="1">
      <alignment horizontal="center"/>
    </xf>
    <xf numFmtId="170" fontId="5" fillId="0" borderId="16" xfId="1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0" fontId="5" fillId="0" borderId="12" xfId="0" applyFont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/>
    </xf>
    <xf numFmtId="170" fontId="5" fillId="0" borderId="18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7" fillId="0" borderId="14" xfId="0" applyNumberFormat="1" applyFont="1" applyFill="1" applyBorder="1" applyAlignment="1">
      <alignment vertical="center"/>
    </xf>
    <xf numFmtId="0" fontId="5" fillId="0" borderId="0" xfId="0" applyFont="1" applyFill="1"/>
    <xf numFmtId="165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vertical="center"/>
    </xf>
    <xf numFmtId="165" fontId="7" fillId="0" borderId="13" xfId="0" applyNumberFormat="1" applyFont="1" applyFill="1" applyBorder="1" applyAlignment="1">
      <alignment vertical="center"/>
    </xf>
    <xf numFmtId="0" fontId="5" fillId="0" borderId="0" xfId="0" applyFont="1" applyFill="1" applyBorder="1"/>
    <xf numFmtId="0" fontId="5" fillId="0" borderId="12" xfId="0" applyFont="1" applyFill="1" applyBorder="1"/>
    <xf numFmtId="0" fontId="4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3" applyFont="1"/>
    <xf numFmtId="0" fontId="5" fillId="4" borderId="0" xfId="3" applyFont="1" applyFill="1" applyAlignment="1">
      <alignment horizontal="center"/>
    </xf>
    <xf numFmtId="165" fontId="4" fillId="4" borderId="0" xfId="2" applyNumberFormat="1" applyFont="1" applyFill="1" applyBorder="1" applyAlignment="1">
      <alignment horizontal="right"/>
    </xf>
    <xf numFmtId="165" fontId="5" fillId="4" borderId="0" xfId="2" applyNumberFormat="1" applyFont="1" applyFill="1" applyAlignment="1">
      <alignment horizontal="right"/>
    </xf>
    <xf numFmtId="0" fontId="5" fillId="4" borderId="0" xfId="3" applyFont="1" applyFill="1" applyBorder="1" applyAlignment="1">
      <alignment horizontal="center"/>
    </xf>
    <xf numFmtId="165" fontId="4" fillId="4" borderId="11" xfId="2" applyNumberFormat="1" applyFont="1" applyFill="1" applyBorder="1" applyAlignment="1">
      <alignment horizontal="right"/>
    </xf>
    <xf numFmtId="0" fontId="5" fillId="0" borderId="0" xfId="3" applyFont="1" applyFill="1" applyAlignment="1">
      <alignment horizontal="center"/>
    </xf>
    <xf numFmtId="165" fontId="4" fillId="0" borderId="4" xfId="2" applyNumberFormat="1" applyFont="1" applyFill="1" applyBorder="1" applyAlignment="1">
      <alignment horizontal="right"/>
    </xf>
    <xf numFmtId="0" fontId="4" fillId="4" borderId="4" xfId="3" applyFont="1" applyFill="1" applyBorder="1" applyAlignment="1">
      <alignment horizontal="left" vertical="center"/>
    </xf>
    <xf numFmtId="0" fontId="16" fillId="4" borderId="0" xfId="3" applyFont="1" applyFill="1" applyBorder="1" applyAlignment="1">
      <alignment horizontal="left" vertical="center"/>
    </xf>
    <xf numFmtId="0" fontId="15" fillId="4" borderId="4" xfId="3" applyFont="1" applyFill="1" applyBorder="1" applyAlignment="1">
      <alignment horizontal="left" vertical="center"/>
    </xf>
    <xf numFmtId="0" fontId="4" fillId="4" borderId="0" xfId="3" applyFont="1" applyFill="1"/>
    <xf numFmtId="0" fontId="4" fillId="4" borderId="0" xfId="3" applyFont="1" applyFill="1" applyBorder="1" applyAlignment="1">
      <alignment horizontal="left" vertical="center"/>
    </xf>
    <xf numFmtId="0" fontId="15" fillId="4" borderId="25" xfId="3" applyFont="1" applyFill="1" applyBorder="1" applyAlignment="1">
      <alignment horizontal="left" vertical="center"/>
    </xf>
    <xf numFmtId="0" fontId="17" fillId="4" borderId="0" xfId="3" applyFont="1" applyFill="1" applyBorder="1" applyAlignment="1">
      <alignment horizontal="left" vertical="center"/>
    </xf>
    <xf numFmtId="0" fontId="15" fillId="0" borderId="4" xfId="3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left" vertical="center"/>
    </xf>
    <xf numFmtId="165" fontId="8" fillId="0" borderId="0" xfId="2" applyNumberFormat="1" applyFont="1" applyFill="1" applyBorder="1" applyAlignment="1">
      <alignment horizontal="right"/>
    </xf>
    <xf numFmtId="0" fontId="5" fillId="0" borderId="27" xfId="0" applyFont="1" applyBorder="1" applyAlignment="1">
      <alignment horizontal="center" vertical="center"/>
    </xf>
    <xf numFmtId="170" fontId="5" fillId="4" borderId="18" xfId="1" applyNumberFormat="1" applyFont="1" applyFill="1" applyBorder="1" applyAlignment="1">
      <alignment horizontal="center" vertical="center"/>
    </xf>
    <xf numFmtId="165" fontId="5" fillId="0" borderId="18" xfId="0" applyNumberFormat="1" applyFont="1" applyBorder="1" applyAlignment="1">
      <alignment vertical="center"/>
    </xf>
    <xf numFmtId="165" fontId="9" fillId="5" borderId="3" xfId="0" applyNumberFormat="1" applyFont="1" applyFill="1" applyBorder="1" applyAlignment="1">
      <alignment vertical="center"/>
    </xf>
    <xf numFmtId="165" fontId="6" fillId="0" borderId="28" xfId="0" applyNumberFormat="1" applyFont="1" applyBorder="1" applyAlignment="1">
      <alignment vertical="center"/>
    </xf>
    <xf numFmtId="165" fontId="6" fillId="5" borderId="29" xfId="0" applyNumberFormat="1" applyFont="1" applyFill="1" applyBorder="1" applyAlignment="1">
      <alignment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wrapText="1"/>
    </xf>
    <xf numFmtId="0" fontId="12" fillId="3" borderId="24" xfId="3" applyFont="1" applyFill="1" applyBorder="1" applyAlignment="1">
      <alignment horizontal="center" vertical="center"/>
    </xf>
    <xf numFmtId="0" fontId="12" fillId="3" borderId="26" xfId="3" applyFont="1" applyFill="1" applyBorder="1" applyAlignment="1">
      <alignment horizontal="center" vertical="center"/>
    </xf>
    <xf numFmtId="165" fontId="12" fillId="3" borderId="24" xfId="2" applyNumberFormat="1" applyFont="1" applyFill="1" applyBorder="1" applyAlignment="1">
      <alignment horizontal="center" vertical="center"/>
    </xf>
    <xf numFmtId="165" fontId="12" fillId="3" borderId="26" xfId="2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165" fontId="8" fillId="0" borderId="0" xfId="3" applyNumberFormat="1" applyFont="1" applyBorder="1" applyAlignment="1">
      <alignment horizontal="center" vertical="center"/>
    </xf>
    <xf numFmtId="165" fontId="8" fillId="0" borderId="0" xfId="3" applyNumberFormat="1" applyFont="1" applyBorder="1" applyAlignment="1">
      <alignment horizontal="center"/>
    </xf>
  </cellXfs>
  <cellStyles count="4">
    <cellStyle name="Milliers" xfId="1" builtinId="3"/>
    <cellStyle name="Monétaire_Situation Nov 02 " xfId="2"/>
    <cellStyle name="Normal" xfId="0" builtinId="0"/>
    <cellStyle name="Normal_Situation Nov 02 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495299</xdr:colOff>
      <xdr:row>27</xdr:row>
      <xdr:rowOff>163830</xdr:rowOff>
    </xdr:from>
    <xdr:to>
      <xdr:col>6</xdr:col>
      <xdr:colOff>285749</xdr:colOff>
      <xdr:row>32</xdr:row>
      <xdr:rowOff>38135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5299" y="6421755"/>
          <a:ext cx="5781675" cy="87443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fr-FR" sz="1100" b="1" i="0" u="none" strike="noStrike" baseline="0">
              <a:solidFill>
                <a:srgbClr val="000000"/>
              </a:solidFill>
              <a:latin typeface="+mn-lt"/>
              <a:cs typeface="Arial"/>
            </a:rPr>
            <a:t>NOTA </a:t>
          </a:r>
          <a:endParaRPr lang="fr-FR" sz="1100" b="0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Chiffrage indicatif en phase PRO à confirmer après retour des concessionnaires, mise au point et validation du maitre d'ouvrage.</a:t>
          </a:r>
        </a:p>
      </xdr:txBody>
    </xdr:sp>
    <xdr:clientData/>
  </xdr:twoCellAnchor>
  <xdr:twoCellAnchor editAs="oneCell">
    <xdr:from>
      <xdr:col>3</xdr:col>
      <xdr:colOff>278031</xdr:colOff>
      <xdr:row>0</xdr:row>
      <xdr:rowOff>142875</xdr:rowOff>
    </xdr:from>
    <xdr:to>
      <xdr:col>6</xdr:col>
      <xdr:colOff>700989</xdr:colOff>
      <xdr:row>2</xdr:row>
      <xdr:rowOff>228600</xdr:rowOff>
    </xdr:to>
    <xdr:pic>
      <xdr:nvPicPr>
        <xdr:cNvPr id="9216" name="Picture 1024" descr="Pourquoi choisir un maître d'oeuvre pour faire construire près de Rennes ?  | Lign'habitat">
          <a:extLst>
            <a:ext uri="{FF2B5EF4-FFF2-40B4-BE49-F238E27FC236}">
              <a16:creationId xmlns:a16="http://schemas.microsoft.com/office/drawing/2014/main" id="{00000000-0008-0000-0000-000000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27272"/>
        <a:stretch>
          <a:fillRect/>
        </a:stretch>
      </xdr:blipFill>
      <xdr:spPr bwMode="auto">
        <a:xfrm>
          <a:off x="4592856" y="142875"/>
          <a:ext cx="2099358" cy="10001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171450</xdr:colOff>
      <xdr:row>0</xdr:row>
      <xdr:rowOff>132153</xdr:rowOff>
    </xdr:from>
    <xdr:to>
      <xdr:col>2</xdr:col>
      <xdr:colOff>134748</xdr:colOff>
      <xdr:row>2</xdr:row>
      <xdr:rowOff>161924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1450" y="132153"/>
          <a:ext cx="4001898" cy="944171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381000</xdr:colOff>
      <xdr:row>30</xdr:row>
      <xdr:rowOff>193837</xdr:rowOff>
    </xdr:from>
    <xdr:to>
      <xdr:col>1</xdr:col>
      <xdr:colOff>1181100</xdr:colOff>
      <xdr:row>37</xdr:row>
      <xdr:rowOff>114300</xdr:rowOff>
    </xdr:to>
    <xdr:pic>
      <xdr:nvPicPr>
        <xdr:cNvPr id="7" name="Image 6" descr="New GE perso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81000" y="7575712"/>
          <a:ext cx="1552575" cy="1320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2"/>
  <sheetViews>
    <sheetView showGridLines="0" view="pageBreakPreview" zoomScaleNormal="100" zoomScaleSheetLayoutView="100" workbookViewId="0">
      <selection activeCell="A22" sqref="A22"/>
    </sheetView>
  </sheetViews>
  <sheetFormatPr baseColWidth="10" defaultColWidth="11.42578125" defaultRowHeight="15.75" x14ac:dyDescent="0.25"/>
  <cols>
    <col min="1" max="1" width="11.28515625" style="85" customWidth="1"/>
    <col min="2" max="2" width="46.42578125" style="85" customWidth="1"/>
    <col min="3" max="3" width="4" style="86" customWidth="1"/>
    <col min="4" max="4" width="20.5703125" style="87" customWidth="1"/>
    <col min="5" max="5" width="3.42578125" style="88" customWidth="1"/>
    <col min="6" max="6" width="11.5703125" style="89" hidden="1" customWidth="1"/>
    <col min="7" max="7" width="15.42578125" style="85" customWidth="1"/>
    <col min="8" max="8" width="15.7109375" style="85" bestFit="1" customWidth="1"/>
    <col min="9" max="16384" width="11.42578125" style="85"/>
  </cols>
  <sheetData>
    <row r="1" spans="2:7" s="82" customFormat="1" ht="36" customHeight="1" x14ac:dyDescent="0.4">
      <c r="B1" s="191"/>
      <c r="C1" s="191"/>
      <c r="D1" s="191"/>
      <c r="E1" s="191"/>
      <c r="F1" s="81"/>
    </row>
    <row r="2" spans="2:7" s="82" customFormat="1" ht="36" customHeight="1" x14ac:dyDescent="0.25">
      <c r="B2" s="192"/>
      <c r="C2" s="192"/>
      <c r="D2" s="192"/>
      <c r="E2" s="192"/>
      <c r="F2" s="83"/>
    </row>
    <row r="3" spans="2:7" s="82" customFormat="1" ht="36" customHeight="1" x14ac:dyDescent="0.3">
      <c r="B3" s="193"/>
      <c r="C3" s="193"/>
      <c r="D3" s="193"/>
      <c r="E3" s="84"/>
      <c r="F3" s="83"/>
    </row>
    <row r="4" spans="2:7" ht="16.5" thickBot="1" x14ac:dyDescent="0.3"/>
    <row r="5" spans="2:7" ht="18.75" x14ac:dyDescent="0.3">
      <c r="B5" s="187" t="s">
        <v>63</v>
      </c>
      <c r="C5" s="90"/>
      <c r="D5" s="189" t="s">
        <v>9</v>
      </c>
    </row>
    <row r="6" spans="2:7" ht="16.5" thickBot="1" x14ac:dyDescent="0.3">
      <c r="B6" s="188"/>
      <c r="D6" s="190"/>
    </row>
    <row r="7" spans="2:7" ht="16.5" thickBot="1" x14ac:dyDescent="0.3">
      <c r="B7" s="160"/>
      <c r="D7" s="91"/>
    </row>
    <row r="8" spans="2:7" ht="20.100000000000001" customHeight="1" thickBot="1" x14ac:dyDescent="0.3">
      <c r="B8" s="168" t="s">
        <v>67</v>
      </c>
      <c r="C8" s="161"/>
      <c r="D8" s="167">
        <f>DPGF!F14</f>
        <v>0</v>
      </c>
      <c r="E8" s="93"/>
      <c r="F8" s="94"/>
      <c r="G8" s="95"/>
    </row>
    <row r="9" spans="2:7" ht="20.100000000000001" customHeight="1" thickBot="1" x14ac:dyDescent="0.3">
      <c r="B9" s="169"/>
      <c r="C9" s="161"/>
      <c r="D9" s="162"/>
      <c r="E9" s="93"/>
      <c r="F9" s="94"/>
      <c r="G9" s="95"/>
    </row>
    <row r="10" spans="2:7" ht="20.100000000000001" customHeight="1" thickBot="1" x14ac:dyDescent="0.3">
      <c r="B10" s="170" t="s">
        <v>10</v>
      </c>
      <c r="C10" s="161"/>
      <c r="D10" s="167">
        <f>DPGF!F23</f>
        <v>0</v>
      </c>
      <c r="E10" s="93"/>
      <c r="F10" s="94"/>
      <c r="G10" s="95"/>
    </row>
    <row r="11" spans="2:7" ht="20.100000000000001" customHeight="1" thickBot="1" x14ac:dyDescent="0.3">
      <c r="B11" s="169"/>
      <c r="C11" s="161"/>
      <c r="D11" s="162"/>
      <c r="E11" s="93"/>
      <c r="F11" s="94"/>
      <c r="G11" s="95"/>
    </row>
    <row r="12" spans="2:7" ht="20.100000000000001" customHeight="1" thickBot="1" x14ac:dyDescent="0.3">
      <c r="B12" s="168" t="s">
        <v>30</v>
      </c>
      <c r="C12" s="161"/>
      <c r="D12" s="167">
        <f>DPGF!$F$42</f>
        <v>0</v>
      </c>
      <c r="E12" s="93"/>
      <c r="F12" s="94"/>
      <c r="G12" s="95"/>
    </row>
    <row r="13" spans="2:7" ht="20.100000000000001" customHeight="1" thickBot="1" x14ac:dyDescent="0.3">
      <c r="B13" s="171"/>
      <c r="C13" s="161"/>
      <c r="D13" s="163"/>
      <c r="E13" s="93"/>
      <c r="F13" s="94"/>
      <c r="G13" s="95"/>
    </row>
    <row r="14" spans="2:7" ht="20.100000000000001" customHeight="1" thickBot="1" x14ac:dyDescent="0.3">
      <c r="B14" s="168" t="s">
        <v>68</v>
      </c>
      <c r="C14" s="161"/>
      <c r="D14" s="167">
        <f>DPGF!$F$59</f>
        <v>0</v>
      </c>
      <c r="E14" s="93"/>
      <c r="F14" s="94"/>
      <c r="G14" s="95"/>
    </row>
    <row r="15" spans="2:7" ht="20.100000000000001" customHeight="1" thickBot="1" x14ac:dyDescent="0.3">
      <c r="B15" s="172"/>
      <c r="C15" s="161"/>
      <c r="D15" s="162"/>
      <c r="E15" s="93"/>
      <c r="F15" s="94"/>
      <c r="G15"/>
    </row>
    <row r="16" spans="2:7" s="99" customFormat="1" ht="20.100000000000001" customHeight="1" thickBot="1" x14ac:dyDescent="0.3">
      <c r="B16" s="170" t="s">
        <v>53</v>
      </c>
      <c r="C16" s="164"/>
      <c r="D16" s="167">
        <f>+DPGF!F74</f>
        <v>0</v>
      </c>
      <c r="E16" s="97"/>
      <c r="F16" s="98"/>
    </row>
    <row r="17" spans="2:6" s="99" customFormat="1" ht="20.100000000000001" customHeight="1" thickBot="1" x14ac:dyDescent="0.3">
      <c r="B17" s="173"/>
      <c r="C17" s="164"/>
      <c r="D17" s="165"/>
      <c r="E17" s="97"/>
      <c r="F17" s="98"/>
    </row>
    <row r="18" spans="2:6" s="99" customFormat="1" ht="20.100000000000001" customHeight="1" thickBot="1" x14ac:dyDescent="0.3">
      <c r="B18" s="170" t="s">
        <v>54</v>
      </c>
      <c r="C18" s="164"/>
      <c r="D18" s="167">
        <f>+DPGF!F84</f>
        <v>0</v>
      </c>
      <c r="E18" s="97"/>
      <c r="F18" s="98"/>
    </row>
    <row r="19" spans="2:6" ht="20.100000000000001" customHeight="1" thickBot="1" x14ac:dyDescent="0.3">
      <c r="B19" s="174"/>
      <c r="C19" s="161"/>
      <c r="D19" s="162"/>
    </row>
    <row r="20" spans="2:6" s="104" customFormat="1" ht="20.100000000000001" customHeight="1" thickBot="1" x14ac:dyDescent="0.3">
      <c r="B20" s="175" t="s">
        <v>55</v>
      </c>
      <c r="C20" s="166"/>
      <c r="D20" s="167">
        <f>+DPGF!F104</f>
        <v>0</v>
      </c>
      <c r="E20" s="102"/>
      <c r="F20" s="103"/>
    </row>
    <row r="21" spans="2:6" x14ac:dyDescent="0.25">
      <c r="B21" s="100"/>
      <c r="C21" s="92"/>
      <c r="D21" s="96"/>
    </row>
    <row r="22" spans="2:6" s="104" customFormat="1" ht="16.5" thickBot="1" x14ac:dyDescent="0.3">
      <c r="B22" s="177"/>
      <c r="C22" s="101"/>
      <c r="D22" s="178"/>
      <c r="E22" s="102"/>
      <c r="F22" s="103"/>
    </row>
    <row r="23" spans="2:6" ht="19.5" thickBot="1" x14ac:dyDescent="0.35">
      <c r="B23" s="105" t="s">
        <v>6</v>
      </c>
      <c r="D23" s="120">
        <f>SUM(D8:D21)</f>
        <v>0</v>
      </c>
    </row>
    <row r="24" spans="2:6" s="111" customFormat="1" ht="6.75" customHeight="1" thickBot="1" x14ac:dyDescent="0.35">
      <c r="B24" s="106"/>
      <c r="C24" s="107"/>
      <c r="D24" s="108"/>
      <c r="E24" s="109"/>
      <c r="F24" s="110"/>
    </row>
    <row r="25" spans="2:6" ht="19.5" thickBot="1" x14ac:dyDescent="0.35">
      <c r="B25" s="105" t="s">
        <v>11</v>
      </c>
      <c r="D25" s="112">
        <f>D23*20%</f>
        <v>0</v>
      </c>
    </row>
    <row r="26" spans="2:6" ht="6.75" customHeight="1" thickBot="1" x14ac:dyDescent="0.3">
      <c r="B26" s="113"/>
      <c r="D26" s="114"/>
    </row>
    <row r="27" spans="2:6" ht="19.5" thickBot="1" x14ac:dyDescent="0.35">
      <c r="B27" s="105" t="s">
        <v>7</v>
      </c>
      <c r="D27" s="115">
        <f>D23+D25</f>
        <v>0</v>
      </c>
    </row>
    <row r="28" spans="2:6" x14ac:dyDescent="0.25">
      <c r="B28" s="113"/>
      <c r="D28" s="114"/>
    </row>
    <row r="29" spans="2:6" x14ac:dyDescent="0.25">
      <c r="B29" s="113"/>
      <c r="D29" s="114"/>
    </row>
    <row r="30" spans="2:6" x14ac:dyDescent="0.25">
      <c r="B30" s="113"/>
      <c r="D30" s="114"/>
    </row>
    <row r="31" spans="2:6" x14ac:dyDescent="0.25">
      <c r="B31" s="113"/>
      <c r="D31" s="116"/>
    </row>
    <row r="35" spans="2:2" x14ac:dyDescent="0.25">
      <c r="B35" s="160"/>
    </row>
    <row r="36" spans="2:2" x14ac:dyDescent="0.25">
      <c r="B36" s="160"/>
    </row>
    <row r="80" spans="2:2" ht="66.75" customHeight="1" x14ac:dyDescent="0.25">
      <c r="B80" s="160"/>
    </row>
    <row r="82" spans="3:6" s="104" customFormat="1" x14ac:dyDescent="0.25">
      <c r="C82" s="101"/>
      <c r="D82" s="117"/>
      <c r="E82" s="102"/>
      <c r="F82" s="103"/>
    </row>
    <row r="83" spans="3:6" s="104" customFormat="1" x14ac:dyDescent="0.25">
      <c r="C83" s="101"/>
      <c r="D83" s="117"/>
      <c r="E83" s="102"/>
      <c r="F83" s="103"/>
    </row>
    <row r="84" spans="3:6" s="104" customFormat="1" x14ac:dyDescent="0.25">
      <c r="C84" s="101"/>
      <c r="D84" s="117"/>
      <c r="E84" s="102"/>
      <c r="F84" s="103"/>
    </row>
    <row r="85" spans="3:6" s="104" customFormat="1" x14ac:dyDescent="0.25">
      <c r="C85" s="101"/>
      <c r="D85" s="117"/>
      <c r="E85" s="102"/>
      <c r="F85" s="103"/>
    </row>
    <row r="86" spans="3:6" s="104" customFormat="1" x14ac:dyDescent="0.25">
      <c r="C86" s="101"/>
      <c r="D86" s="117"/>
      <c r="E86" s="102"/>
      <c r="F86" s="103"/>
    </row>
    <row r="87" spans="3:6" s="104" customFormat="1" x14ac:dyDescent="0.25">
      <c r="C87" s="101"/>
      <c r="D87" s="117"/>
      <c r="E87" s="102"/>
      <c r="F87" s="103"/>
    </row>
    <row r="88" spans="3:6" s="104" customFormat="1" x14ac:dyDescent="0.25">
      <c r="C88" s="101"/>
      <c r="D88" s="117"/>
      <c r="E88" s="102"/>
      <c r="F88" s="103"/>
    </row>
    <row r="89" spans="3:6" s="104" customFormat="1" x14ac:dyDescent="0.25">
      <c r="C89" s="101"/>
      <c r="D89" s="117"/>
      <c r="E89" s="102"/>
      <c r="F89" s="103"/>
    </row>
    <row r="90" spans="3:6" s="104" customFormat="1" x14ac:dyDescent="0.25">
      <c r="C90" s="101"/>
      <c r="D90" s="117"/>
      <c r="E90" s="102"/>
      <c r="F90" s="103"/>
    </row>
    <row r="91" spans="3:6" s="104" customFormat="1" x14ac:dyDescent="0.25">
      <c r="C91" s="101"/>
      <c r="D91" s="117"/>
      <c r="E91" s="102"/>
      <c r="F91" s="103"/>
    </row>
    <row r="92" spans="3:6" s="104" customFormat="1" x14ac:dyDescent="0.25">
      <c r="C92" s="101"/>
      <c r="D92" s="117"/>
      <c r="E92" s="102"/>
      <c r="F92" s="103"/>
    </row>
    <row r="93" spans="3:6" s="104" customFormat="1" x14ac:dyDescent="0.25">
      <c r="C93" s="101"/>
      <c r="D93" s="117"/>
      <c r="E93" s="102"/>
      <c r="F93" s="103"/>
    </row>
    <row r="94" spans="3:6" s="104" customFormat="1" x14ac:dyDescent="0.25">
      <c r="C94" s="101"/>
      <c r="D94" s="117"/>
      <c r="E94" s="102"/>
      <c r="F94" s="103"/>
    </row>
    <row r="95" spans="3:6" s="104" customFormat="1" x14ac:dyDescent="0.25">
      <c r="C95" s="101"/>
      <c r="D95" s="117"/>
      <c r="E95" s="102"/>
      <c r="F95" s="103"/>
    </row>
    <row r="96" spans="3:6" s="104" customFormat="1" x14ac:dyDescent="0.25">
      <c r="C96" s="101"/>
      <c r="D96" s="117"/>
      <c r="E96" s="102"/>
      <c r="F96" s="103"/>
    </row>
    <row r="97" spans="3:6" s="104" customFormat="1" x14ac:dyDescent="0.25">
      <c r="C97" s="101"/>
      <c r="D97" s="117"/>
      <c r="E97" s="102"/>
      <c r="F97" s="103"/>
    </row>
    <row r="98" spans="3:6" s="104" customFormat="1" x14ac:dyDescent="0.25">
      <c r="C98" s="101"/>
      <c r="D98" s="117"/>
      <c r="E98" s="102"/>
      <c r="F98" s="103"/>
    </row>
    <row r="99" spans="3:6" s="104" customFormat="1" x14ac:dyDescent="0.25">
      <c r="C99" s="101"/>
      <c r="D99" s="117"/>
      <c r="E99" s="102"/>
      <c r="F99" s="103"/>
    </row>
    <row r="100" spans="3:6" s="104" customFormat="1" x14ac:dyDescent="0.25">
      <c r="C100" s="101"/>
      <c r="D100" s="117"/>
      <c r="E100" s="102"/>
      <c r="F100" s="103"/>
    </row>
    <row r="101" spans="3:6" s="104" customFormat="1" x14ac:dyDescent="0.25">
      <c r="C101" s="101"/>
      <c r="D101" s="117"/>
      <c r="E101" s="102"/>
      <c r="F101" s="103"/>
    </row>
    <row r="102" spans="3:6" s="104" customFormat="1" x14ac:dyDescent="0.25">
      <c r="C102" s="101"/>
      <c r="D102" s="117"/>
      <c r="E102" s="102"/>
      <c r="F102" s="103"/>
    </row>
    <row r="103" spans="3:6" s="104" customFormat="1" x14ac:dyDescent="0.25">
      <c r="C103" s="101"/>
      <c r="D103" s="117"/>
      <c r="E103" s="102"/>
      <c r="F103" s="103"/>
    </row>
    <row r="105" spans="3:6" s="104" customFormat="1" x14ac:dyDescent="0.25">
      <c r="C105" s="101"/>
      <c r="D105" s="117"/>
      <c r="E105" s="102"/>
      <c r="F105" s="103"/>
    </row>
    <row r="106" spans="3:6" s="104" customFormat="1" x14ac:dyDescent="0.25">
      <c r="C106" s="101"/>
      <c r="D106" s="117"/>
      <c r="E106" s="102"/>
      <c r="F106" s="103"/>
    </row>
    <row r="107" spans="3:6" s="104" customFormat="1" x14ac:dyDescent="0.25">
      <c r="C107" s="101"/>
      <c r="D107" s="117"/>
      <c r="E107" s="102"/>
      <c r="F107" s="103"/>
    </row>
    <row r="108" spans="3:6" s="104" customFormat="1" x14ac:dyDescent="0.25">
      <c r="C108" s="101"/>
      <c r="D108" s="117"/>
      <c r="E108" s="102"/>
      <c r="F108" s="103"/>
    </row>
    <row r="109" spans="3:6" s="104" customFormat="1" x14ac:dyDescent="0.25">
      <c r="C109" s="101"/>
      <c r="D109" s="117"/>
      <c r="E109" s="102"/>
      <c r="F109" s="103"/>
    </row>
    <row r="110" spans="3:6" s="104" customFormat="1" x14ac:dyDescent="0.25">
      <c r="C110" s="101"/>
      <c r="D110" s="117"/>
      <c r="E110" s="102"/>
      <c r="F110" s="103"/>
    </row>
    <row r="111" spans="3:6" s="104" customFormat="1" x14ac:dyDescent="0.25">
      <c r="C111" s="101"/>
      <c r="D111" s="117"/>
      <c r="E111" s="102"/>
      <c r="F111" s="103"/>
    </row>
    <row r="113" spans="3:6" s="104" customFormat="1" x14ac:dyDescent="0.25">
      <c r="C113" s="101"/>
      <c r="D113" s="117"/>
      <c r="E113" s="102"/>
      <c r="F113" s="103"/>
    </row>
    <row r="114" spans="3:6" s="104" customFormat="1" x14ac:dyDescent="0.25">
      <c r="C114" s="101"/>
      <c r="D114" s="117"/>
      <c r="E114" s="102"/>
      <c r="F114" s="103"/>
    </row>
    <row r="115" spans="3:6" s="104" customFormat="1" x14ac:dyDescent="0.25">
      <c r="C115" s="101"/>
      <c r="D115" s="117"/>
      <c r="E115" s="102"/>
      <c r="F115" s="103"/>
    </row>
    <row r="116" spans="3:6" s="104" customFormat="1" x14ac:dyDescent="0.25">
      <c r="C116" s="101"/>
      <c r="D116" s="117"/>
      <c r="E116" s="102"/>
      <c r="F116" s="103"/>
    </row>
    <row r="117" spans="3:6" s="104" customFormat="1" x14ac:dyDescent="0.25">
      <c r="C117" s="101"/>
      <c r="D117" s="117"/>
      <c r="E117" s="102"/>
      <c r="F117" s="103"/>
    </row>
    <row r="118" spans="3:6" s="104" customFormat="1" x14ac:dyDescent="0.25">
      <c r="C118" s="101"/>
      <c r="D118" s="117"/>
      <c r="E118" s="102"/>
      <c r="F118" s="103"/>
    </row>
    <row r="119" spans="3:6" s="104" customFormat="1" x14ac:dyDescent="0.25">
      <c r="C119" s="101"/>
      <c r="D119" s="117"/>
      <c r="E119" s="102"/>
      <c r="F119" s="103"/>
    </row>
    <row r="120" spans="3:6" s="104" customFormat="1" x14ac:dyDescent="0.25">
      <c r="C120" s="101"/>
      <c r="D120" s="117"/>
      <c r="E120" s="102"/>
      <c r="F120" s="103"/>
    </row>
    <row r="121" spans="3:6" s="104" customFormat="1" x14ac:dyDescent="0.25">
      <c r="C121" s="101"/>
      <c r="D121" s="117"/>
      <c r="E121" s="102"/>
      <c r="F121" s="103"/>
    </row>
    <row r="167" spans="2:4" x14ac:dyDescent="0.25">
      <c r="B167" s="99"/>
      <c r="C167" s="118"/>
      <c r="D167" s="119"/>
    </row>
    <row r="192" spans="2:2" x14ac:dyDescent="0.25">
      <c r="B192" s="89"/>
    </row>
  </sheetData>
  <mergeCells count="5">
    <mergeCell ref="B5:B6"/>
    <mergeCell ref="D5:D6"/>
    <mergeCell ref="B1:E1"/>
    <mergeCell ref="B2:E2"/>
    <mergeCell ref="B3:D3"/>
  </mergeCells>
  <phoneticPr fontId="0" type="noConversion"/>
  <printOptions horizontalCentered="1"/>
  <pageMargins left="0.23622047244094491" right="0.23622047244094491" top="0.94488188976377963" bottom="1.0236220472440944" header="0.31496062992125984" footer="0.47244094488188981"/>
  <pageSetup paperSize="9" orientation="portrait" r:id="rId1"/>
  <headerFooter alignWithMargins="0">
    <oddHeader>&amp;L&amp;"-,Gras"&amp;12UNIVERSITE DE TOULON
DPFG -VRD
&amp;"-,Normal"Piétonnier sous Ombrière Photovoltaïque&amp;R&amp;"-,Normal"&amp;12&amp;D</oddHeader>
    <oddFooter>&amp;L&amp;"-,Gras"Martial CLARET&amp;"-,Normal" Bureau d'étude VRD 
&amp;8 5 av. Julien Cazelles - 83300  DRAGUIGNAN 
tél. 04.94.68.18.12. E-mail : m.claret.draguignan@geometre-expert.fr&amp;R&amp;"-,Normal"Page&amp;P/&amp;N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2"/>
  <sheetViews>
    <sheetView showGridLines="0" tabSelected="1" view="pageBreakPreview" topLeftCell="A94" zoomScaleNormal="100" zoomScaleSheetLayoutView="100" workbookViewId="0">
      <selection activeCell="E17" sqref="E17"/>
    </sheetView>
  </sheetViews>
  <sheetFormatPr baseColWidth="10" defaultColWidth="11.42578125" defaultRowHeight="15.75" x14ac:dyDescent="0.25"/>
  <cols>
    <col min="1" max="1" width="7.5703125" style="2" customWidth="1"/>
    <col min="2" max="2" width="58.5703125" style="2" customWidth="1"/>
    <col min="3" max="3" width="4.85546875" style="5" customWidth="1"/>
    <col min="4" max="4" width="8.140625" style="70" customWidth="1"/>
    <col min="5" max="5" width="10.140625" style="6" customWidth="1"/>
    <col min="6" max="6" width="14.140625" style="57" customWidth="1"/>
    <col min="7" max="16384" width="11.42578125" style="2"/>
  </cols>
  <sheetData>
    <row r="1" spans="1:6" ht="16.5" thickBot="1" x14ac:dyDescent="0.3"/>
    <row r="2" spans="1:6" ht="16.5" thickBot="1" x14ac:dyDescent="0.3">
      <c r="A2" s="7" t="s">
        <v>0</v>
      </c>
      <c r="B2" s="8" t="s">
        <v>28</v>
      </c>
      <c r="C2" s="8" t="s">
        <v>1</v>
      </c>
      <c r="D2" s="71" t="s">
        <v>2</v>
      </c>
      <c r="E2" s="9" t="s">
        <v>3</v>
      </c>
      <c r="F2" s="58" t="s">
        <v>4</v>
      </c>
    </row>
    <row r="3" spans="1:6" x14ac:dyDescent="0.25">
      <c r="A3" s="10">
        <v>1</v>
      </c>
      <c r="B3" s="4" t="s">
        <v>59</v>
      </c>
      <c r="C3" s="11"/>
      <c r="D3" s="72"/>
      <c r="E3" s="12"/>
      <c r="F3" s="59"/>
    </row>
    <row r="4" spans="1:6" s="155" customFormat="1" ht="30" x14ac:dyDescent="0.2">
      <c r="A4" s="144"/>
      <c r="B4" s="138" t="s">
        <v>24</v>
      </c>
      <c r="C4" s="139" t="s">
        <v>1</v>
      </c>
      <c r="D4" s="126">
        <v>1</v>
      </c>
      <c r="E4" s="143"/>
      <c r="F4" s="145">
        <f t="shared" ref="F4:F13" si="0">E4*D4</f>
        <v>0</v>
      </c>
    </row>
    <row r="5" spans="1:6" s="155" customFormat="1" x14ac:dyDescent="0.2">
      <c r="A5" s="144"/>
      <c r="B5" s="138" t="s">
        <v>71</v>
      </c>
      <c r="C5" s="139" t="s">
        <v>1</v>
      </c>
      <c r="D5" s="126">
        <v>1</v>
      </c>
      <c r="E5" s="143"/>
      <c r="F5" s="145">
        <f t="shared" ref="F5" si="1">E5*D5</f>
        <v>0</v>
      </c>
    </row>
    <row r="6" spans="1:6" s="155" customFormat="1" ht="30" x14ac:dyDescent="0.2">
      <c r="A6" s="144"/>
      <c r="B6" s="138" t="s">
        <v>25</v>
      </c>
      <c r="C6" s="139" t="s">
        <v>1</v>
      </c>
      <c r="D6" s="126">
        <v>1</v>
      </c>
      <c r="E6" s="143"/>
      <c r="F6" s="145">
        <f t="shared" si="0"/>
        <v>0</v>
      </c>
    </row>
    <row r="7" spans="1:6" s="155" customFormat="1" ht="30" x14ac:dyDescent="0.2">
      <c r="A7" s="144"/>
      <c r="B7" s="138" t="s">
        <v>64</v>
      </c>
      <c r="C7" s="139" t="s">
        <v>1</v>
      </c>
      <c r="D7" s="126">
        <v>1</v>
      </c>
      <c r="E7" s="143"/>
      <c r="F7" s="145">
        <f t="shared" si="0"/>
        <v>0</v>
      </c>
    </row>
    <row r="8" spans="1:6" s="155" customFormat="1" x14ac:dyDescent="0.2">
      <c r="A8" s="144"/>
      <c r="B8" s="138" t="s">
        <v>65</v>
      </c>
      <c r="C8" s="139" t="s">
        <v>1</v>
      </c>
      <c r="D8" s="126">
        <v>1</v>
      </c>
      <c r="E8" s="143"/>
      <c r="F8" s="145">
        <f t="shared" si="0"/>
        <v>0</v>
      </c>
    </row>
    <row r="9" spans="1:6" s="155" customFormat="1" ht="30" x14ac:dyDescent="0.2">
      <c r="A9" s="144"/>
      <c r="B9" s="138" t="s">
        <v>32</v>
      </c>
      <c r="C9" s="139" t="s">
        <v>29</v>
      </c>
      <c r="D9" s="126">
        <v>1</v>
      </c>
      <c r="E9" s="143"/>
      <c r="F9" s="145">
        <f t="shared" si="0"/>
        <v>0</v>
      </c>
    </row>
    <row r="10" spans="1:6" s="155" customFormat="1" x14ac:dyDescent="0.2">
      <c r="A10" s="144"/>
      <c r="B10" s="138" t="s">
        <v>48</v>
      </c>
      <c r="C10" s="139" t="s">
        <v>29</v>
      </c>
      <c r="D10" s="126">
        <v>3</v>
      </c>
      <c r="E10" s="143"/>
      <c r="F10" s="145">
        <f>E10*D10</f>
        <v>0</v>
      </c>
    </row>
    <row r="11" spans="1:6" s="155" customFormat="1" x14ac:dyDescent="0.2">
      <c r="A11" s="154"/>
      <c r="B11" s="138" t="s">
        <v>50</v>
      </c>
      <c r="C11" s="156" t="s">
        <v>1</v>
      </c>
      <c r="D11" s="126">
        <v>33</v>
      </c>
      <c r="E11" s="157"/>
      <c r="F11" s="158">
        <f>E11*D11</f>
        <v>0</v>
      </c>
    </row>
    <row r="12" spans="1:6" s="155" customFormat="1" x14ac:dyDescent="0.2">
      <c r="A12" s="144"/>
      <c r="B12" s="138" t="s">
        <v>57</v>
      </c>
      <c r="C12" s="139" t="s">
        <v>1</v>
      </c>
      <c r="D12" s="126">
        <v>3</v>
      </c>
      <c r="E12" s="143"/>
      <c r="F12" s="145">
        <f t="shared" ref="F12" si="2">E12*D12</f>
        <v>0</v>
      </c>
    </row>
    <row r="13" spans="1:6" s="155" customFormat="1" x14ac:dyDescent="0.2">
      <c r="A13" s="144"/>
      <c r="B13" s="138" t="s">
        <v>66</v>
      </c>
      <c r="C13" s="139" t="s">
        <v>1</v>
      </c>
      <c r="D13" s="126">
        <v>1</v>
      </c>
      <c r="E13" s="143"/>
      <c r="F13" s="145">
        <f t="shared" si="0"/>
        <v>0</v>
      </c>
    </row>
    <row r="14" spans="1:6" s="17" customFormat="1" ht="16.5" thickBot="1" x14ac:dyDescent="0.25">
      <c r="A14" s="18"/>
      <c r="B14" s="19"/>
      <c r="C14" s="20"/>
      <c r="D14" s="74"/>
      <c r="E14" s="21" t="s">
        <v>8</v>
      </c>
      <c r="F14" s="61">
        <f>SUM(F4:F13)</f>
        <v>0</v>
      </c>
    </row>
    <row r="15" spans="1:6" s="17" customFormat="1" ht="16.5" thickTop="1" x14ac:dyDescent="0.2">
      <c r="A15" s="3">
        <v>2</v>
      </c>
      <c r="B15" s="4" t="s">
        <v>60</v>
      </c>
      <c r="C15" s="24"/>
      <c r="D15" s="76"/>
      <c r="E15" s="25"/>
      <c r="F15" s="63"/>
    </row>
    <row r="16" spans="1:6" s="155" customFormat="1" ht="30" x14ac:dyDescent="0.2">
      <c r="A16" s="149"/>
      <c r="B16" s="138" t="s">
        <v>73</v>
      </c>
      <c r="C16" s="139" t="s">
        <v>23</v>
      </c>
      <c r="D16" s="126">
        <v>10</v>
      </c>
      <c r="E16" s="143"/>
      <c r="F16" s="158">
        <f>E16*D16</f>
        <v>0</v>
      </c>
    </row>
    <row r="17" spans="1:6" s="155" customFormat="1" ht="45" x14ac:dyDescent="0.2">
      <c r="A17" s="149"/>
      <c r="B17" s="138" t="s">
        <v>74</v>
      </c>
      <c r="C17" s="139" t="s">
        <v>23</v>
      </c>
      <c r="D17" s="126">
        <v>47</v>
      </c>
      <c r="E17" s="143"/>
      <c r="F17" s="158">
        <f>E17*D17</f>
        <v>0</v>
      </c>
    </row>
    <row r="18" spans="1:6" s="155" customFormat="1" ht="30" x14ac:dyDescent="0.2">
      <c r="A18" s="149"/>
      <c r="B18" s="138" t="s">
        <v>72</v>
      </c>
      <c r="C18" s="139" t="s">
        <v>23</v>
      </c>
      <c r="D18" s="126">
        <v>120</v>
      </c>
      <c r="E18" s="143"/>
      <c r="F18" s="158">
        <f t="shared" ref="F18" si="3">E18*D18</f>
        <v>0</v>
      </c>
    </row>
    <row r="19" spans="1:6" s="155" customFormat="1" ht="30" x14ac:dyDescent="0.2">
      <c r="A19" s="149"/>
      <c r="B19" s="138" t="s">
        <v>87</v>
      </c>
      <c r="C19" s="139" t="s">
        <v>23</v>
      </c>
      <c r="D19" s="126">
        <v>38</v>
      </c>
      <c r="E19" s="143"/>
      <c r="F19" s="158">
        <f t="shared" ref="F19" si="4">E19*D19</f>
        <v>0</v>
      </c>
    </row>
    <row r="20" spans="1:6" s="155" customFormat="1" ht="36.75" customHeight="1" x14ac:dyDescent="0.2">
      <c r="A20" s="154"/>
      <c r="B20" s="138" t="s">
        <v>102</v>
      </c>
      <c r="C20" s="156" t="s">
        <v>1</v>
      </c>
      <c r="D20" s="126">
        <v>38</v>
      </c>
      <c r="E20" s="157"/>
      <c r="F20" s="158">
        <f>E20*D20</f>
        <v>0</v>
      </c>
    </row>
    <row r="21" spans="1:6" s="155" customFormat="1" ht="17.25" x14ac:dyDescent="0.2">
      <c r="A21" s="144"/>
      <c r="B21" s="138" t="s">
        <v>35</v>
      </c>
      <c r="C21" s="139" t="s">
        <v>23</v>
      </c>
      <c r="D21" s="126">
        <v>240</v>
      </c>
      <c r="E21" s="143"/>
      <c r="F21" s="145">
        <f t="shared" ref="F21" si="5">E21*D21</f>
        <v>0</v>
      </c>
    </row>
    <row r="22" spans="1:6" s="159" customFormat="1" ht="16.5" thickBot="1" x14ac:dyDescent="0.25">
      <c r="A22" s="147"/>
      <c r="B22" s="148" t="s">
        <v>36</v>
      </c>
      <c r="C22" s="149" t="s">
        <v>1</v>
      </c>
      <c r="D22" s="128" t="s">
        <v>58</v>
      </c>
      <c r="E22" s="150"/>
      <c r="F22" s="151"/>
    </row>
    <row r="23" spans="1:6" s="17" customFormat="1" x14ac:dyDescent="0.2">
      <c r="A23" s="29"/>
      <c r="B23" s="30"/>
      <c r="C23" s="31"/>
      <c r="D23" s="77"/>
      <c r="E23" s="32" t="s">
        <v>8</v>
      </c>
      <c r="F23" s="65">
        <f>SUM(F16:F22)</f>
        <v>0</v>
      </c>
    </row>
    <row r="24" spans="1:6" s="17" customFormat="1" x14ac:dyDescent="0.2">
      <c r="A24" s="3">
        <v>3</v>
      </c>
      <c r="B24" s="4" t="s">
        <v>61</v>
      </c>
      <c r="C24" s="20"/>
      <c r="D24" s="75"/>
      <c r="E24" s="22"/>
      <c r="F24" s="62"/>
    </row>
    <row r="25" spans="1:6" s="17" customFormat="1" x14ac:dyDescent="0.25">
      <c r="A25" s="33"/>
      <c r="B25" s="46" t="s">
        <v>52</v>
      </c>
      <c r="C25" s="20"/>
      <c r="D25" s="75"/>
      <c r="E25" s="22"/>
      <c r="F25" s="62"/>
    </row>
    <row r="26" spans="1:6" s="17" customFormat="1" ht="17.25" x14ac:dyDescent="0.2">
      <c r="A26" s="48"/>
      <c r="B26" s="47" t="s">
        <v>17</v>
      </c>
      <c r="C26" s="15" t="s">
        <v>23</v>
      </c>
      <c r="D26" s="73">
        <v>1</v>
      </c>
      <c r="E26" s="16"/>
      <c r="F26" s="60">
        <f t="shared" ref="F26:F31" si="6">E26*D26</f>
        <v>0</v>
      </c>
    </row>
    <row r="27" spans="1:6" s="17" customFormat="1" ht="17.25" x14ac:dyDescent="0.2">
      <c r="A27" s="34"/>
      <c r="B27" s="14" t="s">
        <v>12</v>
      </c>
      <c r="C27" s="15" t="s">
        <v>23</v>
      </c>
      <c r="D27" s="73">
        <v>4</v>
      </c>
      <c r="E27" s="16"/>
      <c r="F27" s="60">
        <f t="shared" si="6"/>
        <v>0</v>
      </c>
    </row>
    <row r="28" spans="1:6" s="17" customFormat="1" ht="17.25" x14ac:dyDescent="0.2">
      <c r="A28" s="35"/>
      <c r="B28" s="38" t="s">
        <v>26</v>
      </c>
      <c r="C28" s="15" t="s">
        <v>23</v>
      </c>
      <c r="D28" s="78">
        <f>D27+D26</f>
        <v>5</v>
      </c>
      <c r="E28" s="39"/>
      <c r="F28" s="66">
        <f t="shared" si="6"/>
        <v>0</v>
      </c>
    </row>
    <row r="29" spans="1:6" s="17" customFormat="1" ht="30" x14ac:dyDescent="0.2">
      <c r="A29" s="34"/>
      <c r="B29" s="14" t="s">
        <v>13</v>
      </c>
      <c r="C29" s="15" t="s">
        <v>23</v>
      </c>
      <c r="D29" s="73">
        <v>2</v>
      </c>
      <c r="E29" s="16"/>
      <c r="F29" s="60">
        <f t="shared" si="6"/>
        <v>0</v>
      </c>
    </row>
    <row r="30" spans="1:6" s="17" customFormat="1" ht="17.100000000000001" customHeight="1" x14ac:dyDescent="0.2">
      <c r="A30" s="34"/>
      <c r="B30" s="36" t="s">
        <v>69</v>
      </c>
      <c r="C30" s="15" t="s">
        <v>23</v>
      </c>
      <c r="D30" s="73">
        <v>3</v>
      </c>
      <c r="E30" s="37"/>
      <c r="F30" s="60">
        <f t="shared" si="6"/>
        <v>0</v>
      </c>
    </row>
    <row r="31" spans="1:6" s="17" customFormat="1" x14ac:dyDescent="0.2">
      <c r="A31" s="34"/>
      <c r="B31" s="36" t="s">
        <v>84</v>
      </c>
      <c r="C31" s="15" t="s">
        <v>5</v>
      </c>
      <c r="D31" s="73">
        <v>20</v>
      </c>
      <c r="E31" s="16"/>
      <c r="F31" s="60">
        <f t="shared" si="6"/>
        <v>0</v>
      </c>
    </row>
    <row r="32" spans="1:6" s="17" customFormat="1" x14ac:dyDescent="0.2">
      <c r="A32" s="40"/>
      <c r="B32" s="41" t="s">
        <v>20</v>
      </c>
      <c r="C32" s="24"/>
      <c r="D32" s="76"/>
      <c r="E32" s="25"/>
      <c r="F32" s="63"/>
    </row>
    <row r="33" spans="1:6" s="17" customFormat="1" ht="45" x14ac:dyDescent="0.2">
      <c r="A33" s="123"/>
      <c r="B33" s="134" t="s">
        <v>85</v>
      </c>
      <c r="C33" s="15" t="s">
        <v>1</v>
      </c>
      <c r="D33" s="73">
        <v>2</v>
      </c>
      <c r="E33" s="16"/>
      <c r="F33" s="63">
        <f>E33*D33</f>
        <v>0</v>
      </c>
    </row>
    <row r="34" spans="1:6" s="17" customFormat="1" ht="45" x14ac:dyDescent="0.2">
      <c r="A34" s="34"/>
      <c r="B34" s="36" t="s">
        <v>86</v>
      </c>
      <c r="C34" s="15" t="s">
        <v>1</v>
      </c>
      <c r="D34" s="73">
        <v>1</v>
      </c>
      <c r="E34" s="16"/>
      <c r="F34" s="60">
        <f>E34*D34</f>
        <v>0</v>
      </c>
    </row>
    <row r="35" spans="1:6" s="17" customFormat="1" x14ac:dyDescent="0.2">
      <c r="A35" s="40"/>
      <c r="B35" s="41" t="s">
        <v>70</v>
      </c>
      <c r="C35" s="24"/>
      <c r="D35" s="76"/>
      <c r="E35" s="25"/>
      <c r="F35" s="63"/>
    </row>
    <row r="36" spans="1:6" s="155" customFormat="1" ht="30" x14ac:dyDescent="0.2">
      <c r="A36" s="149"/>
      <c r="B36" s="138" t="s">
        <v>89</v>
      </c>
      <c r="C36" s="15" t="s">
        <v>23</v>
      </c>
      <c r="D36" s="126">
        <v>20</v>
      </c>
      <c r="E36" s="143"/>
      <c r="F36" s="145">
        <f>E36*D36</f>
        <v>0</v>
      </c>
    </row>
    <row r="37" spans="1:6" s="155" customFormat="1" ht="17.25" x14ac:dyDescent="0.2">
      <c r="A37" s="149"/>
      <c r="B37" s="138" t="s">
        <v>90</v>
      </c>
      <c r="C37" s="15" t="s">
        <v>23</v>
      </c>
      <c r="D37" s="126">
        <v>20</v>
      </c>
      <c r="E37" s="143"/>
      <c r="F37" s="145">
        <f t="shared" ref="F37:F38" si="7">E37*D37</f>
        <v>0</v>
      </c>
    </row>
    <row r="38" spans="1:6" s="155" customFormat="1" ht="30" x14ac:dyDescent="0.2">
      <c r="A38" s="149"/>
      <c r="B38" s="138" t="s">
        <v>78</v>
      </c>
      <c r="C38" s="15" t="s">
        <v>14</v>
      </c>
      <c r="D38" s="126">
        <v>14</v>
      </c>
      <c r="E38" s="143"/>
      <c r="F38" s="145">
        <f t="shared" si="7"/>
        <v>0</v>
      </c>
    </row>
    <row r="39" spans="1:6" s="155" customFormat="1" ht="30" x14ac:dyDescent="0.2">
      <c r="A39" s="149"/>
      <c r="B39" s="138" t="s">
        <v>83</v>
      </c>
      <c r="C39" s="15" t="s">
        <v>1</v>
      </c>
      <c r="D39" s="126">
        <v>7</v>
      </c>
      <c r="E39" s="143"/>
      <c r="F39" s="145">
        <f t="shared" ref="F39" si="8">E39*D39</f>
        <v>0</v>
      </c>
    </row>
    <row r="40" spans="1:6" s="17" customFormat="1" x14ac:dyDescent="0.2">
      <c r="A40" s="40"/>
      <c r="B40" s="41" t="s">
        <v>27</v>
      </c>
      <c r="C40" s="24"/>
      <c r="D40" s="73"/>
      <c r="E40" s="16"/>
      <c r="F40" s="63"/>
    </row>
    <row r="41" spans="1:6" s="17" customFormat="1" x14ac:dyDescent="0.2">
      <c r="A41" s="42"/>
      <c r="B41" s="36" t="s">
        <v>18</v>
      </c>
      <c r="C41" s="15" t="s">
        <v>5</v>
      </c>
      <c r="D41" s="73">
        <v>10</v>
      </c>
      <c r="E41" s="16"/>
      <c r="F41" s="60">
        <f>E41*D41</f>
        <v>0</v>
      </c>
    </row>
    <row r="42" spans="1:6" s="17" customFormat="1" ht="16.5" thickBot="1" x14ac:dyDescent="0.25">
      <c r="A42" s="42"/>
      <c r="B42" s="43"/>
      <c r="C42" s="20"/>
      <c r="D42" s="75"/>
      <c r="E42" s="32" t="s">
        <v>8</v>
      </c>
      <c r="F42" s="65">
        <f>SUM(F26:F41)</f>
        <v>0</v>
      </c>
    </row>
    <row r="43" spans="1:6" s="17" customFormat="1" ht="16.5" thickBot="1" x14ac:dyDescent="0.3">
      <c r="A43" s="1">
        <v>4</v>
      </c>
      <c r="B43" s="50" t="s">
        <v>62</v>
      </c>
      <c r="C43" s="44"/>
      <c r="D43" s="80"/>
      <c r="E43" s="51"/>
      <c r="F43" s="67"/>
    </row>
    <row r="44" spans="1:6" s="17" customFormat="1" x14ac:dyDescent="0.25">
      <c r="A44" s="45"/>
      <c r="B44" s="46" t="s">
        <v>22</v>
      </c>
      <c r="C44" s="24"/>
      <c r="D44" s="76"/>
      <c r="E44" s="25"/>
      <c r="F44" s="63"/>
    </row>
    <row r="45" spans="1:6" s="17" customFormat="1" ht="17.25" x14ac:dyDescent="0.2">
      <c r="A45" s="48"/>
      <c r="B45" s="47" t="s">
        <v>17</v>
      </c>
      <c r="C45" s="15" t="s">
        <v>23</v>
      </c>
      <c r="D45" s="73">
        <v>1</v>
      </c>
      <c r="E45" s="16"/>
      <c r="F45" s="60">
        <f>E45*D45</f>
        <v>0</v>
      </c>
    </row>
    <row r="46" spans="1:6" s="17" customFormat="1" ht="17.25" x14ac:dyDescent="0.2">
      <c r="A46" s="34"/>
      <c r="B46" s="14" t="s">
        <v>12</v>
      </c>
      <c r="C46" s="15" t="s">
        <v>23</v>
      </c>
      <c r="D46" s="73">
        <v>2</v>
      </c>
      <c r="E46" s="16"/>
      <c r="F46" s="60">
        <f t="shared" ref="F46:F50" si="9">E46*D46</f>
        <v>0</v>
      </c>
    </row>
    <row r="47" spans="1:6" s="17" customFormat="1" ht="17.25" x14ac:dyDescent="0.2">
      <c r="A47" s="34"/>
      <c r="B47" s="14" t="s">
        <v>26</v>
      </c>
      <c r="C47" s="15" t="s">
        <v>23</v>
      </c>
      <c r="D47" s="73">
        <f>+D45+D46</f>
        <v>3</v>
      </c>
      <c r="E47" s="16"/>
      <c r="F47" s="60">
        <f t="shared" si="9"/>
        <v>0</v>
      </c>
    </row>
    <row r="48" spans="1:6" s="17" customFormat="1" ht="30" x14ac:dyDescent="0.2">
      <c r="A48" s="34"/>
      <c r="B48" s="14" t="s">
        <v>13</v>
      </c>
      <c r="C48" s="15" t="s">
        <v>23</v>
      </c>
      <c r="D48" s="73">
        <v>1</v>
      </c>
      <c r="E48" s="16"/>
      <c r="F48" s="60">
        <f t="shared" si="9"/>
        <v>0</v>
      </c>
    </row>
    <row r="49" spans="1:6" s="17" customFormat="1" ht="30" x14ac:dyDescent="0.2">
      <c r="A49" s="34"/>
      <c r="B49" s="36" t="s">
        <v>69</v>
      </c>
      <c r="C49" s="15" t="s">
        <v>23</v>
      </c>
      <c r="D49" s="73">
        <v>1</v>
      </c>
      <c r="E49" s="16"/>
      <c r="F49" s="60">
        <f t="shared" si="9"/>
        <v>0</v>
      </c>
    </row>
    <row r="50" spans="1:6" s="23" customFormat="1" x14ac:dyDescent="0.2">
      <c r="A50" s="34"/>
      <c r="B50" s="14" t="s">
        <v>19</v>
      </c>
      <c r="C50" s="15" t="s">
        <v>5</v>
      </c>
      <c r="D50" s="73">
        <v>6</v>
      </c>
      <c r="E50" s="16"/>
      <c r="F50" s="60">
        <f t="shared" si="9"/>
        <v>0</v>
      </c>
    </row>
    <row r="51" spans="1:6" s="23" customFormat="1" ht="30" x14ac:dyDescent="0.2">
      <c r="A51" s="34"/>
      <c r="B51" s="47" t="s">
        <v>99</v>
      </c>
      <c r="C51" s="15" t="s">
        <v>5</v>
      </c>
      <c r="D51" s="73">
        <v>10</v>
      </c>
      <c r="E51" s="16"/>
      <c r="F51" s="60">
        <f>E51*D51</f>
        <v>0</v>
      </c>
    </row>
    <row r="52" spans="1:6" s="23" customFormat="1" x14ac:dyDescent="0.2">
      <c r="A52" s="34"/>
      <c r="B52" s="14" t="s">
        <v>92</v>
      </c>
      <c r="C52" s="15" t="s">
        <v>1</v>
      </c>
      <c r="D52" s="73">
        <v>1</v>
      </c>
      <c r="E52" s="16"/>
      <c r="F52" s="60">
        <f>E52*D52</f>
        <v>0</v>
      </c>
    </row>
    <row r="53" spans="1:6" s="23" customFormat="1" x14ac:dyDescent="0.2">
      <c r="A53" s="34"/>
      <c r="B53" s="14" t="s">
        <v>98</v>
      </c>
      <c r="C53" s="15" t="s">
        <v>1</v>
      </c>
      <c r="D53" s="73">
        <v>1</v>
      </c>
      <c r="E53" s="16"/>
      <c r="F53" s="60">
        <f t="shared" ref="F53" si="10">E53*D53</f>
        <v>0</v>
      </c>
    </row>
    <row r="54" spans="1:6" s="17" customFormat="1" x14ac:dyDescent="0.25">
      <c r="A54" s="45"/>
      <c r="B54" s="46" t="s">
        <v>96</v>
      </c>
      <c r="C54" s="24"/>
      <c r="D54" s="76"/>
      <c r="E54" s="25"/>
      <c r="F54" s="63"/>
    </row>
    <row r="55" spans="1:6" s="23" customFormat="1" x14ac:dyDescent="0.2">
      <c r="A55" s="34"/>
      <c r="B55" s="47" t="s">
        <v>97</v>
      </c>
      <c r="C55" s="15" t="s">
        <v>5</v>
      </c>
      <c r="D55" s="73">
        <v>7</v>
      </c>
      <c r="E55" s="16"/>
      <c r="F55" s="60">
        <f t="shared" ref="F55" si="11">E55*D55</f>
        <v>0</v>
      </c>
    </row>
    <row r="56" spans="1:6" s="23" customFormat="1" x14ac:dyDescent="0.2">
      <c r="A56" s="34"/>
      <c r="B56" s="14" t="s">
        <v>103</v>
      </c>
      <c r="C56" s="15" t="s">
        <v>1</v>
      </c>
      <c r="D56" s="73">
        <v>1</v>
      </c>
      <c r="E56" s="16"/>
      <c r="F56" s="60">
        <f t="shared" ref="F56" si="12">E56*D56</f>
        <v>0</v>
      </c>
    </row>
    <row r="57" spans="1:6" s="17" customFormat="1" x14ac:dyDescent="0.2">
      <c r="A57" s="40"/>
      <c r="B57" s="41" t="s">
        <v>27</v>
      </c>
      <c r="C57" s="24"/>
      <c r="D57" s="73"/>
      <c r="E57" s="16"/>
      <c r="F57" s="63"/>
    </row>
    <row r="58" spans="1:6" s="17" customFormat="1" ht="16.5" thickBot="1" x14ac:dyDescent="0.25">
      <c r="A58" s="28"/>
      <c r="B58" s="47" t="s">
        <v>21</v>
      </c>
      <c r="C58" s="15" t="s">
        <v>5</v>
      </c>
      <c r="D58" s="73">
        <v>6</v>
      </c>
      <c r="E58" s="27"/>
      <c r="F58" s="64">
        <f>E58*D58</f>
        <v>0</v>
      </c>
    </row>
    <row r="59" spans="1:6" s="17" customFormat="1" ht="16.5" thickBot="1" x14ac:dyDescent="0.25">
      <c r="A59" s="53"/>
      <c r="B59" s="55"/>
      <c r="C59" s="49"/>
      <c r="D59" s="79"/>
      <c r="E59" s="56" t="s">
        <v>8</v>
      </c>
      <c r="F59" s="182">
        <f>SUM(F44:F58)</f>
        <v>0</v>
      </c>
    </row>
    <row r="60" spans="1:6" x14ac:dyDescent="0.25">
      <c r="A60" s="3">
        <v>5</v>
      </c>
      <c r="B60" s="4" t="s">
        <v>34</v>
      </c>
      <c r="C60" s="179"/>
      <c r="D60" s="180"/>
      <c r="E60" s="181"/>
      <c r="F60" s="67"/>
    </row>
    <row r="61" spans="1:6" s="155" customFormat="1" ht="30" x14ac:dyDescent="0.2">
      <c r="A61" s="154"/>
      <c r="B61" s="138" t="s">
        <v>56</v>
      </c>
      <c r="C61" s="139" t="s">
        <v>5</v>
      </c>
      <c r="D61" s="126">
        <v>100</v>
      </c>
      <c r="E61" s="143"/>
      <c r="F61" s="145">
        <f t="shared" ref="F61" si="13">E61*D61</f>
        <v>0</v>
      </c>
    </row>
    <row r="62" spans="1:6" s="152" customFormat="1" ht="45" x14ac:dyDescent="0.25">
      <c r="A62" s="147"/>
      <c r="B62" s="148" t="s">
        <v>33</v>
      </c>
      <c r="C62" s="149" t="s">
        <v>5</v>
      </c>
      <c r="D62" s="128">
        <v>120</v>
      </c>
      <c r="E62" s="150"/>
      <c r="F62" s="151">
        <f>E62*D62</f>
        <v>0</v>
      </c>
    </row>
    <row r="63" spans="1:6" s="142" customFormat="1" x14ac:dyDescent="0.25">
      <c r="A63" s="144"/>
      <c r="B63" s="138" t="s">
        <v>47</v>
      </c>
      <c r="C63" s="139" t="s">
        <v>14</v>
      </c>
      <c r="D63" s="126">
        <v>350</v>
      </c>
      <c r="E63" s="143"/>
      <c r="F63" s="145">
        <f t="shared" ref="F63:F71" si="14">E63*D63</f>
        <v>0</v>
      </c>
    </row>
    <row r="64" spans="1:6" s="142" customFormat="1" ht="30" x14ac:dyDescent="0.25">
      <c r="A64" s="144"/>
      <c r="B64" s="138" t="s">
        <v>15</v>
      </c>
      <c r="C64" s="139" t="s">
        <v>14</v>
      </c>
      <c r="D64" s="126">
        <v>350</v>
      </c>
      <c r="E64" s="143"/>
      <c r="F64" s="145">
        <f t="shared" si="14"/>
        <v>0</v>
      </c>
    </row>
    <row r="65" spans="1:6" s="142" customFormat="1" ht="45" x14ac:dyDescent="0.25">
      <c r="A65" s="144"/>
      <c r="B65" s="138" t="s">
        <v>41</v>
      </c>
      <c r="C65" s="139" t="s">
        <v>23</v>
      </c>
      <c r="D65" s="126">
        <v>46</v>
      </c>
      <c r="E65" s="143"/>
      <c r="F65" s="145">
        <f>E65*D65</f>
        <v>0</v>
      </c>
    </row>
    <row r="66" spans="1:6" s="142" customFormat="1" ht="45" x14ac:dyDescent="0.25">
      <c r="A66" s="144"/>
      <c r="B66" s="138" t="s">
        <v>42</v>
      </c>
      <c r="C66" s="139" t="s">
        <v>23</v>
      </c>
      <c r="D66" s="126">
        <v>36</v>
      </c>
      <c r="E66" s="143"/>
      <c r="F66" s="145">
        <f>E66*D66</f>
        <v>0</v>
      </c>
    </row>
    <row r="67" spans="1:6" s="142" customFormat="1" x14ac:dyDescent="0.25">
      <c r="A67" s="153"/>
      <c r="B67" s="144" t="s">
        <v>43</v>
      </c>
      <c r="C67" s="139" t="s">
        <v>5</v>
      </c>
      <c r="D67" s="126">
        <v>265</v>
      </c>
      <c r="E67" s="143"/>
      <c r="F67" s="145">
        <f t="shared" si="14"/>
        <v>0</v>
      </c>
    </row>
    <row r="68" spans="1:6" s="142" customFormat="1" x14ac:dyDescent="0.25">
      <c r="B68" s="144" t="s">
        <v>44</v>
      </c>
      <c r="C68" s="139" t="s">
        <v>14</v>
      </c>
      <c r="D68" s="126">
        <v>285</v>
      </c>
      <c r="E68" s="143"/>
      <c r="F68" s="145">
        <f t="shared" ref="F68:F69" si="15">E68*D68</f>
        <v>0</v>
      </c>
    </row>
    <row r="69" spans="1:6" s="142" customFormat="1" ht="30" x14ac:dyDescent="0.25">
      <c r="A69" s="153"/>
      <c r="B69" s="138" t="s">
        <v>45</v>
      </c>
      <c r="C69" s="139" t="s">
        <v>14</v>
      </c>
      <c r="D69" s="126">
        <v>253</v>
      </c>
      <c r="E69" s="143"/>
      <c r="F69" s="145">
        <f t="shared" si="15"/>
        <v>0</v>
      </c>
    </row>
    <row r="70" spans="1:6" s="142" customFormat="1" x14ac:dyDescent="0.25">
      <c r="B70" s="144" t="s">
        <v>46</v>
      </c>
      <c r="C70" s="139" t="s">
        <v>1</v>
      </c>
      <c r="D70" s="126">
        <v>1</v>
      </c>
      <c r="E70" s="143"/>
      <c r="F70" s="145">
        <f t="shared" ref="F70" si="16">E70*D70</f>
        <v>0</v>
      </c>
    </row>
    <row r="71" spans="1:6" s="142" customFormat="1" ht="30" x14ac:dyDescent="0.25">
      <c r="A71" s="144"/>
      <c r="B71" s="138" t="s">
        <v>76</v>
      </c>
      <c r="C71" s="139" t="s">
        <v>14</v>
      </c>
      <c r="D71" s="126">
        <v>253</v>
      </c>
      <c r="E71" s="143"/>
      <c r="F71" s="145">
        <f t="shared" si="14"/>
        <v>0</v>
      </c>
    </row>
    <row r="72" spans="1:6" x14ac:dyDescent="0.25">
      <c r="A72" s="45"/>
      <c r="B72" s="46" t="s">
        <v>16</v>
      </c>
      <c r="C72" s="24"/>
      <c r="D72" s="76"/>
      <c r="E72" s="25"/>
      <c r="F72" s="63"/>
    </row>
    <row r="73" spans="1:6" ht="16.5" thickBot="1" x14ac:dyDescent="0.3">
      <c r="A73" s="13"/>
      <c r="B73" s="14" t="s">
        <v>49</v>
      </c>
      <c r="C73" s="15" t="s">
        <v>1</v>
      </c>
      <c r="D73" s="73">
        <v>2</v>
      </c>
      <c r="E73" s="27"/>
      <c r="F73" s="64">
        <f>E73*D73</f>
        <v>0</v>
      </c>
    </row>
    <row r="74" spans="1:6" ht="16.5" thickBot="1" x14ac:dyDescent="0.3">
      <c r="A74" s="23"/>
      <c r="B74" s="43"/>
      <c r="C74" s="20"/>
      <c r="D74" s="75"/>
      <c r="E74" s="56" t="s">
        <v>8</v>
      </c>
      <c r="F74" s="68">
        <f>SUM(F61:F73)</f>
        <v>0</v>
      </c>
    </row>
    <row r="75" spans="1:6" ht="16.5" thickBot="1" x14ac:dyDescent="0.3">
      <c r="A75" s="1">
        <v>6</v>
      </c>
      <c r="B75" s="121" t="s">
        <v>31</v>
      </c>
      <c r="C75" s="135"/>
      <c r="D75" s="136"/>
      <c r="E75" s="51"/>
      <c r="F75" s="67"/>
    </row>
    <row r="76" spans="1:6" s="142" customFormat="1" ht="45" x14ac:dyDescent="0.25">
      <c r="A76" s="137"/>
      <c r="B76" s="138" t="s">
        <v>51</v>
      </c>
      <c r="C76" s="139" t="s">
        <v>1</v>
      </c>
      <c r="D76" s="126">
        <v>38</v>
      </c>
      <c r="E76" s="140"/>
      <c r="F76" s="141">
        <f t="shared" ref="F76" si="17">E76*D76</f>
        <v>0</v>
      </c>
    </row>
    <row r="77" spans="1:6" s="142" customFormat="1" ht="30" x14ac:dyDescent="0.25">
      <c r="A77" s="137"/>
      <c r="B77" s="138" t="s">
        <v>101</v>
      </c>
      <c r="C77" s="139" t="s">
        <v>1</v>
      </c>
      <c r="D77" s="126">
        <v>1</v>
      </c>
      <c r="E77" s="140"/>
      <c r="F77" s="141">
        <f t="shared" ref="F77:F82" si="18">E77*D77</f>
        <v>0</v>
      </c>
    </row>
    <row r="78" spans="1:6" s="142" customFormat="1" ht="30" x14ac:dyDescent="0.25">
      <c r="A78" s="139"/>
      <c r="B78" s="47" t="s">
        <v>81</v>
      </c>
      <c r="C78" s="139" t="s">
        <v>1</v>
      </c>
      <c r="D78" s="126">
        <f>38/2</f>
        <v>19</v>
      </c>
      <c r="E78" s="143"/>
      <c r="F78" s="141">
        <f t="shared" ref="F78" si="19">E78*D78</f>
        <v>0</v>
      </c>
    </row>
    <row r="79" spans="1:6" s="142" customFormat="1" ht="30" x14ac:dyDescent="0.25">
      <c r="A79" s="139"/>
      <c r="B79" s="47" t="s">
        <v>77</v>
      </c>
      <c r="C79" s="139" t="s">
        <v>14</v>
      </c>
      <c r="D79" s="126">
        <v>2</v>
      </c>
      <c r="E79" s="143"/>
      <c r="F79" s="141">
        <f t="shared" si="18"/>
        <v>0</v>
      </c>
    </row>
    <row r="80" spans="1:6" s="142" customFormat="1" ht="30" x14ac:dyDescent="0.25">
      <c r="A80" s="139"/>
      <c r="B80" s="47" t="s">
        <v>82</v>
      </c>
      <c r="C80" s="15" t="s">
        <v>23</v>
      </c>
      <c r="D80" s="126">
        <v>8</v>
      </c>
      <c r="E80" s="143"/>
      <c r="F80" s="141">
        <f t="shared" si="18"/>
        <v>0</v>
      </c>
    </row>
    <row r="81" spans="1:6" s="142" customFormat="1" ht="30" x14ac:dyDescent="0.25">
      <c r="A81" s="144"/>
      <c r="B81" s="138" t="s">
        <v>93</v>
      </c>
      <c r="C81" s="15" t="s">
        <v>23</v>
      </c>
      <c r="D81" s="126">
        <v>2</v>
      </c>
      <c r="E81" s="143"/>
      <c r="F81" s="145">
        <f>E81*D81</f>
        <v>0</v>
      </c>
    </row>
    <row r="82" spans="1:6" s="142" customFormat="1" ht="78.75" customHeight="1" x14ac:dyDescent="0.25">
      <c r="A82" s="146"/>
      <c r="B82" s="47" t="s">
        <v>94</v>
      </c>
      <c r="C82" s="139" t="s">
        <v>1</v>
      </c>
      <c r="D82" s="126">
        <v>1</v>
      </c>
      <c r="E82" s="143"/>
      <c r="F82" s="141">
        <f t="shared" si="18"/>
        <v>0</v>
      </c>
    </row>
    <row r="83" spans="1:6" s="142" customFormat="1" ht="45" x14ac:dyDescent="0.25">
      <c r="A83" s="139"/>
      <c r="B83" s="47" t="s">
        <v>91</v>
      </c>
      <c r="C83" s="139" t="s">
        <v>5</v>
      </c>
      <c r="D83" s="126">
        <v>70</v>
      </c>
      <c r="E83" s="143"/>
      <c r="F83" s="141">
        <f>E83*D83</f>
        <v>0</v>
      </c>
    </row>
    <row r="84" spans="1:6" ht="16.5" thickBot="1" x14ac:dyDescent="0.3">
      <c r="A84" s="54"/>
      <c r="B84" s="55"/>
      <c r="C84" s="20"/>
      <c r="D84" s="75"/>
      <c r="E84" s="21" t="s">
        <v>8</v>
      </c>
      <c r="F84" s="61">
        <f>SUM(F76:F83)</f>
        <v>0</v>
      </c>
    </row>
    <row r="85" spans="1:6" ht="16.5" thickTop="1" thickBot="1" x14ac:dyDescent="0.3">
      <c r="A85" s="1">
        <v>7</v>
      </c>
      <c r="B85" s="50" t="s">
        <v>37</v>
      </c>
      <c r="C85" s="44"/>
      <c r="D85" s="124"/>
      <c r="E85" s="51"/>
      <c r="F85" s="125"/>
    </row>
    <row r="86" spans="1:6" ht="15" x14ac:dyDescent="0.25">
      <c r="A86" s="52"/>
      <c r="B86" s="36" t="s">
        <v>40</v>
      </c>
      <c r="C86" s="15" t="s">
        <v>1</v>
      </c>
      <c r="D86" s="126">
        <v>1</v>
      </c>
      <c r="E86" s="16"/>
      <c r="F86" s="26">
        <f t="shared" ref="F86:F89" si="20">E86*D86</f>
        <v>0</v>
      </c>
    </row>
    <row r="87" spans="1:6" ht="30" x14ac:dyDescent="0.25">
      <c r="A87" s="15"/>
      <c r="B87" s="127" t="s">
        <v>38</v>
      </c>
      <c r="C87" s="122" t="s">
        <v>1</v>
      </c>
      <c r="D87" s="128">
        <v>1</v>
      </c>
      <c r="E87" s="27"/>
      <c r="F87" s="129">
        <f t="shared" si="20"/>
        <v>0</v>
      </c>
    </row>
    <row r="88" spans="1:6" ht="30" x14ac:dyDescent="0.25">
      <c r="A88" s="15"/>
      <c r="B88" s="127" t="s">
        <v>88</v>
      </c>
      <c r="C88" s="122" t="s">
        <v>39</v>
      </c>
      <c r="D88" s="128">
        <v>82</v>
      </c>
      <c r="E88" s="27"/>
      <c r="F88" s="129">
        <f t="shared" si="20"/>
        <v>0</v>
      </c>
    </row>
    <row r="89" spans="1:6" ht="15" x14ac:dyDescent="0.25">
      <c r="A89" s="15"/>
      <c r="B89" s="47" t="s">
        <v>80</v>
      </c>
      <c r="C89" s="15" t="s">
        <v>39</v>
      </c>
      <c r="D89" s="126">
        <v>126</v>
      </c>
      <c r="E89" s="16"/>
      <c r="F89" s="26">
        <f t="shared" si="20"/>
        <v>0</v>
      </c>
    </row>
    <row r="90" spans="1:6" s="17" customFormat="1" x14ac:dyDescent="0.25">
      <c r="A90" s="33"/>
      <c r="B90" s="46" t="s">
        <v>52</v>
      </c>
      <c r="C90" s="20"/>
      <c r="D90" s="75"/>
      <c r="E90" s="22"/>
      <c r="F90" s="62"/>
    </row>
    <row r="91" spans="1:6" s="17" customFormat="1" ht="17.25" x14ac:dyDescent="0.2">
      <c r="A91" s="48"/>
      <c r="B91" s="47" t="s">
        <v>17</v>
      </c>
      <c r="C91" s="15" t="s">
        <v>23</v>
      </c>
      <c r="D91" s="73">
        <v>1</v>
      </c>
      <c r="E91" s="16"/>
      <c r="F91" s="60">
        <f>E91*D91</f>
        <v>0</v>
      </c>
    </row>
    <row r="92" spans="1:6" s="17" customFormat="1" ht="17.25" x14ac:dyDescent="0.2">
      <c r="A92" s="34"/>
      <c r="B92" s="14" t="s">
        <v>12</v>
      </c>
      <c r="C92" s="15" t="s">
        <v>23</v>
      </c>
      <c r="D92" s="73">
        <v>10</v>
      </c>
      <c r="E92" s="16"/>
      <c r="F92" s="60">
        <f t="shared" ref="F92:F96" si="21">E92*D92</f>
        <v>0</v>
      </c>
    </row>
    <row r="93" spans="1:6" s="17" customFormat="1" ht="17.25" x14ac:dyDescent="0.2">
      <c r="A93" s="34"/>
      <c r="B93" s="14" t="s">
        <v>26</v>
      </c>
      <c r="C93" s="15" t="s">
        <v>23</v>
      </c>
      <c r="D93" s="73">
        <f>+D91+D92</f>
        <v>11</v>
      </c>
      <c r="E93" s="16"/>
      <c r="F93" s="60">
        <f t="shared" si="21"/>
        <v>0</v>
      </c>
    </row>
    <row r="94" spans="1:6" s="17" customFormat="1" ht="30" x14ac:dyDescent="0.2">
      <c r="A94" s="34"/>
      <c r="B94" s="14" t="s">
        <v>13</v>
      </c>
      <c r="C94" s="15" t="s">
        <v>23</v>
      </c>
      <c r="D94" s="73">
        <v>3</v>
      </c>
      <c r="E94" s="16"/>
      <c r="F94" s="60">
        <f t="shared" si="21"/>
        <v>0</v>
      </c>
    </row>
    <row r="95" spans="1:6" s="17" customFormat="1" ht="30" x14ac:dyDescent="0.2">
      <c r="A95" s="34"/>
      <c r="B95" s="36" t="s">
        <v>69</v>
      </c>
      <c r="C95" s="15" t="s">
        <v>23</v>
      </c>
      <c r="D95" s="73">
        <v>6</v>
      </c>
      <c r="E95" s="16"/>
      <c r="F95" s="60">
        <f t="shared" si="21"/>
        <v>0</v>
      </c>
    </row>
    <row r="96" spans="1:6" s="23" customFormat="1" x14ac:dyDescent="0.2">
      <c r="A96" s="34"/>
      <c r="B96" s="14" t="s">
        <v>75</v>
      </c>
      <c r="C96" s="15" t="s">
        <v>5</v>
      </c>
      <c r="D96" s="73">
        <v>40</v>
      </c>
      <c r="E96" s="16"/>
      <c r="F96" s="60">
        <f t="shared" si="21"/>
        <v>0</v>
      </c>
    </row>
    <row r="97" spans="1:6" s="23" customFormat="1" x14ac:dyDescent="0.2">
      <c r="A97" s="34"/>
      <c r="B97" s="47" t="s">
        <v>79</v>
      </c>
      <c r="C97" s="15" t="s">
        <v>5</v>
      </c>
      <c r="D97" s="73">
        <v>50</v>
      </c>
      <c r="E97" s="16"/>
      <c r="F97" s="60">
        <f>E97*D97</f>
        <v>0</v>
      </c>
    </row>
    <row r="98" spans="1:6" s="23" customFormat="1" x14ac:dyDescent="0.2">
      <c r="A98" s="34"/>
      <c r="B98" s="47" t="s">
        <v>100</v>
      </c>
      <c r="C98" s="15" t="s">
        <v>5</v>
      </c>
      <c r="D98" s="73">
        <v>40</v>
      </c>
      <c r="E98" s="16"/>
      <c r="F98" s="60">
        <f>E98*D98</f>
        <v>0</v>
      </c>
    </row>
    <row r="99" spans="1:6" s="23" customFormat="1" x14ac:dyDescent="0.2">
      <c r="A99" s="34"/>
      <c r="B99" s="14" t="s">
        <v>75</v>
      </c>
      <c r="C99" s="15" t="s">
        <v>5</v>
      </c>
      <c r="D99" s="73">
        <v>40</v>
      </c>
      <c r="E99" s="16"/>
      <c r="F99" s="60">
        <f t="shared" ref="F99" si="22">E99*D99</f>
        <v>0</v>
      </c>
    </row>
    <row r="100" spans="1:6" s="17" customFormat="1" x14ac:dyDescent="0.2">
      <c r="A100" s="40"/>
      <c r="B100" s="41" t="s">
        <v>20</v>
      </c>
      <c r="C100" s="24"/>
      <c r="D100" s="76"/>
      <c r="E100" s="25"/>
      <c r="F100" s="63"/>
    </row>
    <row r="101" spans="1:6" s="17" customFormat="1" ht="30" x14ac:dyDescent="0.2">
      <c r="A101" s="176"/>
      <c r="B101" s="134" t="s">
        <v>95</v>
      </c>
      <c r="C101" s="15" t="s">
        <v>1</v>
      </c>
      <c r="D101" s="73">
        <v>1</v>
      </c>
      <c r="E101" s="16"/>
      <c r="F101" s="63">
        <f>E101*D101</f>
        <v>0</v>
      </c>
    </row>
    <row r="102" spans="1:6" s="17" customFormat="1" x14ac:dyDescent="0.2">
      <c r="A102" s="40"/>
      <c r="B102" s="41" t="s">
        <v>27</v>
      </c>
      <c r="C102" s="24"/>
      <c r="D102" s="73"/>
      <c r="E102" s="16"/>
      <c r="F102" s="63"/>
    </row>
    <row r="103" spans="1:6" s="17" customFormat="1" ht="16.5" thickBot="1" x14ac:dyDescent="0.25">
      <c r="A103" s="15"/>
      <c r="B103" s="47" t="s">
        <v>21</v>
      </c>
      <c r="C103" s="15" t="s">
        <v>5</v>
      </c>
      <c r="D103" s="73">
        <v>6</v>
      </c>
      <c r="E103" s="16"/>
      <c r="F103" s="60">
        <f>E103*D103</f>
        <v>0</v>
      </c>
    </row>
    <row r="104" spans="1:6" ht="30" customHeight="1" thickTop="1" x14ac:dyDescent="0.25">
      <c r="A104" s="53"/>
      <c r="B104" s="130"/>
      <c r="C104" s="49"/>
      <c r="D104" s="132"/>
      <c r="E104" s="183" t="s">
        <v>8</v>
      </c>
      <c r="F104" s="184">
        <f>SUM(F86:F103)</f>
        <v>0</v>
      </c>
    </row>
    <row r="105" spans="1:6" ht="30" x14ac:dyDescent="0.25">
      <c r="D105" s="131"/>
      <c r="E105" s="186" t="s">
        <v>104</v>
      </c>
      <c r="F105" s="185"/>
    </row>
    <row r="106" spans="1:6" ht="30" x14ac:dyDescent="0.25">
      <c r="E106" s="186" t="s">
        <v>105</v>
      </c>
      <c r="F106" s="16"/>
    </row>
    <row r="107" spans="1:6" ht="15" x14ac:dyDescent="0.25">
      <c r="F107" s="133"/>
    </row>
    <row r="108" spans="1:6" ht="15" x14ac:dyDescent="0.25">
      <c r="F108" s="133"/>
    </row>
    <row r="109" spans="1:6" ht="15" x14ac:dyDescent="0.25">
      <c r="F109" s="133"/>
    </row>
    <row r="110" spans="1:6" ht="15" x14ac:dyDescent="0.25">
      <c r="F110" s="133"/>
    </row>
    <row r="111" spans="1:6" ht="15" x14ac:dyDescent="0.25">
      <c r="F111" s="133"/>
    </row>
    <row r="112" spans="1:6" ht="15" x14ac:dyDescent="0.25">
      <c r="F112" s="133"/>
    </row>
    <row r="113" spans="6:6" ht="15" x14ac:dyDescent="0.25">
      <c r="F113" s="133"/>
    </row>
    <row r="114" spans="6:6" ht="15" x14ac:dyDescent="0.25">
      <c r="F114" s="133"/>
    </row>
    <row r="115" spans="6:6" ht="15" x14ac:dyDescent="0.25">
      <c r="F115" s="133"/>
    </row>
    <row r="116" spans="6:6" ht="15" x14ac:dyDescent="0.25">
      <c r="F116" s="133"/>
    </row>
    <row r="117" spans="6:6" ht="15" x14ac:dyDescent="0.25">
      <c r="F117" s="133"/>
    </row>
    <row r="118" spans="6:6" ht="15" x14ac:dyDescent="0.25">
      <c r="F118" s="133"/>
    </row>
    <row r="119" spans="6:6" ht="15" x14ac:dyDescent="0.25">
      <c r="F119" s="133"/>
    </row>
    <row r="120" spans="6:6" ht="15" x14ac:dyDescent="0.25">
      <c r="F120" s="133"/>
    </row>
    <row r="121" spans="6:6" ht="15" x14ac:dyDescent="0.25">
      <c r="F121" s="133"/>
    </row>
    <row r="122" spans="6:6" ht="15" x14ac:dyDescent="0.25">
      <c r="F122" s="133"/>
    </row>
    <row r="123" spans="6:6" ht="15" x14ac:dyDescent="0.25">
      <c r="F123" s="133"/>
    </row>
    <row r="124" spans="6:6" ht="15" x14ac:dyDescent="0.25">
      <c r="F124" s="133"/>
    </row>
    <row r="125" spans="6:6" ht="15" x14ac:dyDescent="0.25">
      <c r="F125" s="133"/>
    </row>
    <row r="126" spans="6:6" ht="15" x14ac:dyDescent="0.25">
      <c r="F126" s="133"/>
    </row>
    <row r="127" spans="6:6" ht="15" x14ac:dyDescent="0.25">
      <c r="F127" s="133"/>
    </row>
    <row r="128" spans="6:6" ht="15" x14ac:dyDescent="0.25">
      <c r="F128" s="133"/>
    </row>
    <row r="129" spans="6:6" ht="15" x14ac:dyDescent="0.25">
      <c r="F129" s="133"/>
    </row>
    <row r="130" spans="6:6" ht="15" x14ac:dyDescent="0.25">
      <c r="F130" s="133"/>
    </row>
    <row r="131" spans="6:6" ht="15" x14ac:dyDescent="0.25">
      <c r="F131" s="133"/>
    </row>
    <row r="132" spans="6:6" ht="15" x14ac:dyDescent="0.25">
      <c r="F132" s="133"/>
    </row>
    <row r="133" spans="6:6" ht="15" x14ac:dyDescent="0.25">
      <c r="F133" s="133"/>
    </row>
    <row r="134" spans="6:6" ht="15" x14ac:dyDescent="0.25">
      <c r="F134" s="133"/>
    </row>
    <row r="135" spans="6:6" ht="15" x14ac:dyDescent="0.25">
      <c r="F135" s="133"/>
    </row>
    <row r="136" spans="6:6" ht="15" x14ac:dyDescent="0.25">
      <c r="F136" s="133"/>
    </row>
    <row r="137" spans="6:6" ht="15" x14ac:dyDescent="0.25">
      <c r="F137" s="133"/>
    </row>
    <row r="138" spans="6:6" ht="15" x14ac:dyDescent="0.25">
      <c r="F138" s="133"/>
    </row>
    <row r="139" spans="6:6" ht="15" x14ac:dyDescent="0.25">
      <c r="F139" s="133"/>
    </row>
    <row r="140" spans="6:6" ht="15" x14ac:dyDescent="0.25">
      <c r="F140" s="133"/>
    </row>
    <row r="141" spans="6:6" ht="15" x14ac:dyDescent="0.25">
      <c r="F141" s="133"/>
    </row>
    <row r="142" spans="6:6" ht="15" x14ac:dyDescent="0.25">
      <c r="F142" s="133"/>
    </row>
    <row r="143" spans="6:6" ht="15" x14ac:dyDescent="0.25">
      <c r="F143" s="133"/>
    </row>
    <row r="144" spans="6:6" ht="15" x14ac:dyDescent="0.25">
      <c r="F144" s="133"/>
    </row>
    <row r="145" spans="6:6" ht="15" x14ac:dyDescent="0.25">
      <c r="F145" s="133"/>
    </row>
    <row r="146" spans="6:6" ht="15" x14ac:dyDescent="0.25">
      <c r="F146" s="133"/>
    </row>
    <row r="147" spans="6:6" ht="15" x14ac:dyDescent="0.25">
      <c r="F147" s="133"/>
    </row>
    <row r="148" spans="6:6" ht="15" x14ac:dyDescent="0.25">
      <c r="F148" s="133"/>
    </row>
    <row r="149" spans="6:6" ht="15" x14ac:dyDescent="0.25">
      <c r="F149" s="133"/>
    </row>
    <row r="150" spans="6:6" ht="15" x14ac:dyDescent="0.25">
      <c r="F150" s="133"/>
    </row>
    <row r="151" spans="6:6" ht="15" x14ac:dyDescent="0.25">
      <c r="F151" s="133"/>
    </row>
    <row r="152" spans="6:6" ht="15" x14ac:dyDescent="0.25">
      <c r="F152" s="133"/>
    </row>
    <row r="153" spans="6:6" ht="15" x14ac:dyDescent="0.25">
      <c r="F153" s="133"/>
    </row>
    <row r="154" spans="6:6" ht="15" x14ac:dyDescent="0.25">
      <c r="F154" s="133"/>
    </row>
    <row r="155" spans="6:6" ht="15" x14ac:dyDescent="0.25">
      <c r="F155" s="133"/>
    </row>
    <row r="156" spans="6:6" ht="15" x14ac:dyDescent="0.25">
      <c r="F156" s="133"/>
    </row>
    <row r="157" spans="6:6" ht="15" x14ac:dyDescent="0.25">
      <c r="F157" s="133"/>
    </row>
    <row r="158" spans="6:6" ht="15" x14ac:dyDescent="0.25">
      <c r="F158" s="133"/>
    </row>
    <row r="159" spans="6:6" ht="15" x14ac:dyDescent="0.25">
      <c r="F159" s="133"/>
    </row>
    <row r="160" spans="6:6" ht="15" x14ac:dyDescent="0.25">
      <c r="F160" s="133"/>
    </row>
    <row r="161" spans="6:6" ht="15" x14ac:dyDescent="0.25">
      <c r="F161" s="133"/>
    </row>
    <row r="162" spans="6:6" ht="15" x14ac:dyDescent="0.25">
      <c r="F162" s="133"/>
    </row>
    <row r="163" spans="6:6" ht="15" x14ac:dyDescent="0.25">
      <c r="F163" s="133"/>
    </row>
    <row r="164" spans="6:6" ht="15" x14ac:dyDescent="0.25">
      <c r="F164" s="133"/>
    </row>
    <row r="165" spans="6:6" ht="15" x14ac:dyDescent="0.25">
      <c r="F165" s="133"/>
    </row>
    <row r="166" spans="6:6" ht="15" x14ac:dyDescent="0.25">
      <c r="F166" s="133"/>
    </row>
    <row r="167" spans="6:6" ht="15" x14ac:dyDescent="0.25">
      <c r="F167" s="133"/>
    </row>
    <row r="168" spans="6:6" ht="15" x14ac:dyDescent="0.25">
      <c r="F168" s="133"/>
    </row>
    <row r="169" spans="6:6" ht="15" x14ac:dyDescent="0.25">
      <c r="F169" s="133"/>
    </row>
    <row r="170" spans="6:6" ht="15" x14ac:dyDescent="0.25">
      <c r="F170" s="133"/>
    </row>
    <row r="171" spans="6:6" ht="15" x14ac:dyDescent="0.25">
      <c r="F171" s="133"/>
    </row>
    <row r="172" spans="6:6" ht="15" x14ac:dyDescent="0.25">
      <c r="F172" s="133"/>
    </row>
    <row r="173" spans="6:6" ht="15" x14ac:dyDescent="0.25">
      <c r="F173" s="133"/>
    </row>
    <row r="174" spans="6:6" ht="15" x14ac:dyDescent="0.25">
      <c r="F174" s="133"/>
    </row>
    <row r="175" spans="6:6" ht="15" x14ac:dyDescent="0.25">
      <c r="F175" s="133"/>
    </row>
    <row r="176" spans="6:6" ht="15" x14ac:dyDescent="0.25">
      <c r="F176" s="133"/>
    </row>
    <row r="177" spans="6:6" ht="15" x14ac:dyDescent="0.25">
      <c r="F177" s="133"/>
    </row>
    <row r="178" spans="6:6" ht="15" x14ac:dyDescent="0.25">
      <c r="F178" s="133"/>
    </row>
    <row r="179" spans="6:6" ht="15" x14ac:dyDescent="0.25">
      <c r="F179" s="133"/>
    </row>
    <row r="180" spans="6:6" ht="15" x14ac:dyDescent="0.25">
      <c r="F180" s="133"/>
    </row>
    <row r="181" spans="6:6" ht="15" x14ac:dyDescent="0.25">
      <c r="F181" s="133"/>
    </row>
    <row r="182" spans="6:6" ht="15" x14ac:dyDescent="0.25">
      <c r="F182" s="133"/>
    </row>
    <row r="183" spans="6:6" x14ac:dyDescent="0.25">
      <c r="F183" s="69"/>
    </row>
    <row r="184" spans="6:6" x14ac:dyDescent="0.25">
      <c r="F184" s="69"/>
    </row>
    <row r="185" spans="6:6" x14ac:dyDescent="0.25">
      <c r="F185" s="69"/>
    </row>
    <row r="186" spans="6:6" x14ac:dyDescent="0.25">
      <c r="F186" s="69"/>
    </row>
    <row r="187" spans="6:6" x14ac:dyDescent="0.25">
      <c r="F187" s="69"/>
    </row>
    <row r="188" spans="6:6" x14ac:dyDescent="0.25">
      <c r="F188" s="69"/>
    </row>
    <row r="189" spans="6:6" x14ac:dyDescent="0.25">
      <c r="F189" s="69"/>
    </row>
    <row r="190" spans="6:6" x14ac:dyDescent="0.25">
      <c r="F190" s="69"/>
    </row>
    <row r="191" spans="6:6" x14ac:dyDescent="0.25">
      <c r="F191" s="69"/>
    </row>
    <row r="192" spans="6:6" x14ac:dyDescent="0.25">
      <c r="F192" s="69"/>
    </row>
    <row r="193" spans="6:6" x14ac:dyDescent="0.25">
      <c r="F193" s="69"/>
    </row>
    <row r="194" spans="6:6" x14ac:dyDescent="0.25">
      <c r="F194" s="69"/>
    </row>
    <row r="195" spans="6:6" x14ac:dyDescent="0.25">
      <c r="F195" s="69"/>
    </row>
    <row r="196" spans="6:6" x14ac:dyDescent="0.25">
      <c r="F196" s="69"/>
    </row>
    <row r="197" spans="6:6" x14ac:dyDescent="0.25">
      <c r="F197" s="69"/>
    </row>
    <row r="198" spans="6:6" x14ac:dyDescent="0.25">
      <c r="F198" s="69"/>
    </row>
    <row r="199" spans="6:6" x14ac:dyDescent="0.25">
      <c r="F199" s="69"/>
    </row>
    <row r="200" spans="6:6" x14ac:dyDescent="0.25">
      <c r="F200" s="69"/>
    </row>
    <row r="201" spans="6:6" x14ac:dyDescent="0.25">
      <c r="F201" s="69"/>
    </row>
    <row r="202" spans="6:6" x14ac:dyDescent="0.25">
      <c r="F202" s="69"/>
    </row>
    <row r="203" spans="6:6" x14ac:dyDescent="0.25">
      <c r="F203" s="69"/>
    </row>
    <row r="204" spans="6:6" x14ac:dyDescent="0.25">
      <c r="F204" s="69"/>
    </row>
    <row r="205" spans="6:6" x14ac:dyDescent="0.25">
      <c r="F205" s="69"/>
    </row>
    <row r="206" spans="6:6" x14ac:dyDescent="0.25">
      <c r="F206" s="69"/>
    </row>
    <row r="207" spans="6:6" x14ac:dyDescent="0.25">
      <c r="F207" s="69"/>
    </row>
    <row r="208" spans="6:6" x14ac:dyDescent="0.25">
      <c r="F208" s="69"/>
    </row>
    <row r="209" spans="6:6" x14ac:dyDescent="0.25">
      <c r="F209" s="69"/>
    </row>
    <row r="210" spans="6:6" x14ac:dyDescent="0.25">
      <c r="F210" s="69"/>
    </row>
    <row r="211" spans="6:6" x14ac:dyDescent="0.25">
      <c r="F211" s="69"/>
    </row>
    <row r="212" spans="6:6" x14ac:dyDescent="0.25">
      <c r="F212" s="69"/>
    </row>
    <row r="213" spans="6:6" x14ac:dyDescent="0.25">
      <c r="F213" s="69"/>
    </row>
    <row r="214" spans="6:6" x14ac:dyDescent="0.25">
      <c r="F214" s="69"/>
    </row>
    <row r="215" spans="6:6" x14ac:dyDescent="0.25">
      <c r="F215" s="69"/>
    </row>
    <row r="216" spans="6:6" x14ac:dyDescent="0.25">
      <c r="F216" s="69"/>
    </row>
    <row r="217" spans="6:6" x14ac:dyDescent="0.25">
      <c r="F217" s="69"/>
    </row>
    <row r="218" spans="6:6" x14ac:dyDescent="0.25">
      <c r="F218" s="69"/>
    </row>
    <row r="219" spans="6:6" x14ac:dyDescent="0.25">
      <c r="F219" s="69"/>
    </row>
    <row r="220" spans="6:6" x14ac:dyDescent="0.25">
      <c r="F220" s="69"/>
    </row>
    <row r="221" spans="6:6" x14ac:dyDescent="0.25">
      <c r="F221" s="69"/>
    </row>
    <row r="222" spans="6:6" x14ac:dyDescent="0.25">
      <c r="F222" s="69"/>
    </row>
    <row r="223" spans="6:6" x14ac:dyDescent="0.25">
      <c r="F223" s="69"/>
    </row>
    <row r="224" spans="6:6" x14ac:dyDescent="0.25">
      <c r="F224" s="69"/>
    </row>
    <row r="225" spans="6:6" x14ac:dyDescent="0.25">
      <c r="F225" s="69"/>
    </row>
    <row r="226" spans="6:6" x14ac:dyDescent="0.25">
      <c r="F226" s="69"/>
    </row>
    <row r="227" spans="6:6" x14ac:dyDescent="0.25">
      <c r="F227" s="69"/>
    </row>
    <row r="228" spans="6:6" x14ac:dyDescent="0.25">
      <c r="F228" s="69"/>
    </row>
    <row r="229" spans="6:6" x14ac:dyDescent="0.25">
      <c r="F229" s="69"/>
    </row>
    <row r="230" spans="6:6" x14ac:dyDescent="0.25">
      <c r="F230" s="69"/>
    </row>
    <row r="231" spans="6:6" x14ac:dyDescent="0.25">
      <c r="F231" s="69"/>
    </row>
    <row r="232" spans="6:6" x14ac:dyDescent="0.25">
      <c r="F232" s="69"/>
    </row>
    <row r="233" spans="6:6" x14ac:dyDescent="0.25">
      <c r="F233" s="69"/>
    </row>
    <row r="234" spans="6:6" x14ac:dyDescent="0.25">
      <c r="F234" s="69"/>
    </row>
    <row r="235" spans="6:6" x14ac:dyDescent="0.25">
      <c r="F235" s="69"/>
    </row>
    <row r="236" spans="6:6" x14ac:dyDescent="0.25">
      <c r="F236" s="69"/>
    </row>
    <row r="237" spans="6:6" x14ac:dyDescent="0.25">
      <c r="F237" s="69"/>
    </row>
    <row r="238" spans="6:6" x14ac:dyDescent="0.25">
      <c r="F238" s="69"/>
    </row>
    <row r="239" spans="6:6" x14ac:dyDescent="0.25">
      <c r="F239" s="69"/>
    </row>
    <row r="240" spans="6:6" x14ac:dyDescent="0.25">
      <c r="F240" s="69"/>
    </row>
    <row r="241" spans="6:6" x14ac:dyDescent="0.25">
      <c r="F241" s="69"/>
    </row>
    <row r="242" spans="6:6" x14ac:dyDescent="0.25">
      <c r="F242" s="69"/>
    </row>
  </sheetData>
  <phoneticPr fontId="0" type="noConversion"/>
  <pageMargins left="0.70866141732283472" right="0.70866141732283472" top="1.0236220472440944" bottom="0.74803149606299213" header="0.31496062992125984" footer="0.31496062992125984"/>
  <pageSetup paperSize="9" scale="83" fitToHeight="14" orientation="portrait" r:id="rId1"/>
  <headerFooter alignWithMargins="0">
    <oddHeader>&amp;L&amp;"-,Gras"&amp;12UNIVERSITE DE TOULON
DPGF - VRD&amp;10
&amp;"-,Normal"Piétonnier sous Ombrière Photovoltaïque&amp;R&amp;"-,Normal"&amp;11&amp;D</oddHeader>
    <oddFooter>&amp;L&amp;"-,Normal"&amp;8&amp;D
&amp;"-,Italique"&amp;Z&amp;F&amp;R&amp;"-,Normal"Page&amp;P/&amp;N</oddFooter>
  </headerFooter>
  <rowBreaks count="2" manualBreakCount="2">
    <brk id="34" max="5" man="1"/>
    <brk id="7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RECAP</vt:lpstr>
      <vt:lpstr>DPGF</vt:lpstr>
      <vt:lpstr>DPGF!Impression_des_titres</vt:lpstr>
      <vt:lpstr>DPGF!Zone_d_impression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CLARET</dc:creator>
  <cp:lastModifiedBy>FERRON Emmanuelle</cp:lastModifiedBy>
  <cp:lastPrinted>2023-04-04T09:58:53Z</cp:lastPrinted>
  <dcterms:created xsi:type="dcterms:W3CDTF">2008-08-19T13:59:29Z</dcterms:created>
  <dcterms:modified xsi:type="dcterms:W3CDTF">2023-06-13T06:29:32Z</dcterms:modified>
</cp:coreProperties>
</file>